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C:\Users\Simon Sikora\Desktop\olli\"/>
    </mc:Choice>
  </mc:AlternateContent>
  <xr:revisionPtr revIDLastSave="0" documentId="13_ncr:1_{13A9FD02-C139-4032-B8FC-25938B70B41C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Mathes 3" sheetId="2" r:id="rId1"/>
  </sheets>
  <definedNames>
    <definedName name="_xlnm._FilterDatabase" localSheetId="0" hidden="1">'Mathes 3'!$AE$5:$AE$35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D6" i="2" l="1"/>
  <c r="BD7" i="2"/>
  <c r="BD8" i="2"/>
  <c r="BD9" i="2"/>
  <c r="BD10" i="2"/>
  <c r="BD11" i="2"/>
  <c r="BD12" i="2"/>
  <c r="BD13" i="2"/>
  <c r="BD14" i="2"/>
  <c r="BD15" i="2"/>
  <c r="BD16" i="2"/>
  <c r="BD17" i="2"/>
  <c r="BD18" i="2"/>
  <c r="BD19" i="2"/>
  <c r="BD20" i="2"/>
  <c r="BD21" i="2"/>
  <c r="BD22" i="2"/>
  <c r="BD23" i="2"/>
  <c r="BD24" i="2"/>
  <c r="BD25" i="2"/>
  <c r="BD26" i="2"/>
  <c r="BD27" i="2"/>
  <c r="BD28" i="2"/>
  <c r="BD29" i="2"/>
  <c r="BD30" i="2"/>
  <c r="BD31" i="2"/>
  <c r="BD32" i="2"/>
  <c r="BD33" i="2"/>
  <c r="BD34" i="2"/>
  <c r="BD35" i="2"/>
  <c r="AJ6" i="2" l="1"/>
  <c r="AJ7" i="2"/>
  <c r="AJ8" i="2"/>
  <c r="AJ9" i="2"/>
  <c r="AJ10" i="2"/>
  <c r="AJ11" i="2"/>
  <c r="AJ12" i="2"/>
  <c r="AJ13" i="2"/>
  <c r="AJ14" i="2"/>
  <c r="AJ15" i="2"/>
  <c r="AJ16" i="2"/>
  <c r="AJ17" i="2"/>
  <c r="AJ18" i="2"/>
  <c r="AJ19" i="2"/>
  <c r="AJ20" i="2"/>
  <c r="AJ21" i="2"/>
  <c r="AJ22" i="2"/>
  <c r="AJ23" i="2"/>
  <c r="AJ24" i="2"/>
  <c r="AJ25" i="2"/>
  <c r="AJ26" i="2"/>
  <c r="AJ27" i="2"/>
  <c r="AJ28" i="2"/>
  <c r="AJ29" i="2"/>
  <c r="AJ30" i="2"/>
  <c r="AJ31" i="2"/>
  <c r="AJ32" i="2"/>
  <c r="AJ33" i="2"/>
  <c r="AJ34" i="2"/>
  <c r="AJ35" i="2"/>
  <c r="Y7" i="2"/>
  <c r="Y6" i="2"/>
  <c r="Y8" i="2"/>
  <c r="Y9" i="2"/>
  <c r="Y10" i="2"/>
  <c r="Y11" i="2"/>
  <c r="Y12" i="2"/>
  <c r="Y13" i="2"/>
  <c r="Y14" i="2"/>
  <c r="Y15" i="2"/>
  <c r="Y16" i="2"/>
  <c r="Y17" i="2"/>
  <c r="Y18" i="2"/>
  <c r="Y19" i="2"/>
  <c r="Y20" i="2"/>
  <c r="Y21" i="2"/>
  <c r="Y22" i="2"/>
  <c r="Y23" i="2"/>
  <c r="Y24" i="2"/>
  <c r="Y25" i="2"/>
  <c r="Y26" i="2"/>
  <c r="Y27" i="2"/>
  <c r="Y28" i="2"/>
  <c r="Y29" i="2"/>
  <c r="Y30" i="2"/>
  <c r="Y31" i="2"/>
  <c r="Y32" i="2"/>
  <c r="Y33" i="2"/>
  <c r="Y34" i="2"/>
  <c r="Y35" i="2"/>
  <c r="K30" i="2" l="1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1" i="2"/>
  <c r="K32" i="2"/>
  <c r="K33" i="2"/>
  <c r="K34" i="2"/>
  <c r="K3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BC6" i="2"/>
  <c r="BC7" i="2"/>
  <c r="BC8" i="2"/>
  <c r="BC9" i="2"/>
  <c r="BC10" i="2"/>
  <c r="BC11" i="2"/>
  <c r="BC12" i="2"/>
  <c r="BC13" i="2"/>
  <c r="BC14" i="2"/>
  <c r="BC15" i="2"/>
  <c r="BC16" i="2"/>
  <c r="BC17" i="2"/>
  <c r="BC18" i="2"/>
  <c r="BC19" i="2"/>
  <c r="BC20" i="2"/>
  <c r="BC21" i="2"/>
  <c r="BC22" i="2"/>
  <c r="BC23" i="2"/>
  <c r="BC24" i="2"/>
  <c r="BC25" i="2"/>
  <c r="BC26" i="2"/>
  <c r="BC27" i="2"/>
  <c r="BC28" i="2"/>
  <c r="BC29" i="2"/>
  <c r="BC30" i="2"/>
  <c r="BC31" i="2"/>
  <c r="BC32" i="2"/>
  <c r="BC33" i="2"/>
  <c r="BC34" i="2"/>
  <c r="BC35" i="2"/>
  <c r="BB6" i="2"/>
  <c r="BB7" i="2"/>
  <c r="BB8" i="2"/>
  <c r="BB9" i="2"/>
  <c r="BB10" i="2"/>
  <c r="BB11" i="2"/>
  <c r="BB12" i="2"/>
  <c r="BB13" i="2"/>
  <c r="BB14" i="2"/>
  <c r="BB15" i="2"/>
  <c r="BB16" i="2"/>
  <c r="BB17" i="2"/>
  <c r="BB18" i="2"/>
  <c r="BB19" i="2"/>
  <c r="BB20" i="2"/>
  <c r="BB21" i="2"/>
  <c r="BB22" i="2"/>
  <c r="BB23" i="2"/>
  <c r="BB24" i="2"/>
  <c r="BB25" i="2"/>
  <c r="BB26" i="2"/>
  <c r="BB27" i="2"/>
  <c r="BB28" i="2"/>
  <c r="BB29" i="2"/>
  <c r="BB30" i="2"/>
  <c r="BB31" i="2"/>
  <c r="BB32" i="2"/>
  <c r="BB33" i="2"/>
  <c r="BB34" i="2"/>
  <c r="BB35" i="2"/>
  <c r="BA6" i="2"/>
  <c r="BA7" i="2"/>
  <c r="BA8" i="2"/>
  <c r="BA9" i="2"/>
  <c r="BA10" i="2"/>
  <c r="BA11" i="2"/>
  <c r="BA12" i="2"/>
  <c r="BA13" i="2"/>
  <c r="BA14" i="2"/>
  <c r="BA15" i="2"/>
  <c r="BA16" i="2"/>
  <c r="BA17" i="2"/>
  <c r="BA18" i="2"/>
  <c r="BA19" i="2"/>
  <c r="BA20" i="2"/>
  <c r="BA21" i="2"/>
  <c r="BA22" i="2"/>
  <c r="BA23" i="2"/>
  <c r="BA24" i="2"/>
  <c r="BA25" i="2"/>
  <c r="BA26" i="2"/>
  <c r="BA27" i="2"/>
  <c r="BA28" i="2"/>
  <c r="BA29" i="2"/>
  <c r="BA30" i="2"/>
  <c r="BA31" i="2"/>
  <c r="BA32" i="2"/>
  <c r="BA33" i="2"/>
  <c r="BA34" i="2"/>
  <c r="BA35" i="2"/>
  <c r="AZ6" i="2"/>
  <c r="AZ7" i="2"/>
  <c r="AZ8" i="2"/>
  <c r="AZ9" i="2"/>
  <c r="AZ10" i="2"/>
  <c r="AZ11" i="2"/>
  <c r="AZ12" i="2"/>
  <c r="AZ13" i="2"/>
  <c r="AZ14" i="2"/>
  <c r="AZ15" i="2"/>
  <c r="AZ16" i="2"/>
  <c r="AZ17" i="2"/>
  <c r="AZ18" i="2"/>
  <c r="AZ19" i="2"/>
  <c r="AZ20" i="2"/>
  <c r="AZ21" i="2"/>
  <c r="AZ22" i="2"/>
  <c r="AZ23" i="2"/>
  <c r="AZ24" i="2"/>
  <c r="AZ25" i="2"/>
  <c r="AZ26" i="2"/>
  <c r="AZ27" i="2"/>
  <c r="AZ28" i="2"/>
  <c r="AZ29" i="2"/>
  <c r="AZ30" i="2"/>
  <c r="AZ31" i="2"/>
  <c r="AZ32" i="2"/>
  <c r="AZ33" i="2"/>
  <c r="AZ34" i="2"/>
  <c r="AZ35" i="2"/>
  <c r="AY6" i="2"/>
  <c r="AY7" i="2"/>
  <c r="AY8" i="2"/>
  <c r="AY9" i="2"/>
  <c r="AY10" i="2"/>
  <c r="AY11" i="2"/>
  <c r="AY12" i="2"/>
  <c r="AY13" i="2"/>
  <c r="AY14" i="2"/>
  <c r="AY15" i="2"/>
  <c r="AY16" i="2"/>
  <c r="AY17" i="2"/>
  <c r="AY18" i="2"/>
  <c r="AY19" i="2"/>
  <c r="AY20" i="2"/>
  <c r="AY21" i="2"/>
  <c r="AY22" i="2"/>
  <c r="AY23" i="2"/>
  <c r="AY24" i="2"/>
  <c r="AY25" i="2"/>
  <c r="AY26" i="2"/>
  <c r="AY27" i="2"/>
  <c r="AY28" i="2"/>
  <c r="AY29" i="2"/>
  <c r="AY30" i="2"/>
  <c r="AY31" i="2"/>
  <c r="AY32" i="2"/>
  <c r="AY33" i="2"/>
  <c r="AY34" i="2"/>
  <c r="AY35" i="2"/>
  <c r="AX6" i="2"/>
  <c r="AX7" i="2"/>
  <c r="AX8" i="2"/>
  <c r="AX9" i="2"/>
  <c r="AX10" i="2"/>
  <c r="AX11" i="2"/>
  <c r="AX12" i="2"/>
  <c r="AX13" i="2"/>
  <c r="AX14" i="2"/>
  <c r="AX15" i="2"/>
  <c r="AX16" i="2"/>
  <c r="AX17" i="2"/>
  <c r="AX18" i="2"/>
  <c r="AX19" i="2"/>
  <c r="AX20" i="2"/>
  <c r="AX21" i="2"/>
  <c r="AX22" i="2"/>
  <c r="AX23" i="2"/>
  <c r="AX24" i="2"/>
  <c r="AX25" i="2"/>
  <c r="AX26" i="2"/>
  <c r="AX27" i="2"/>
  <c r="AX28" i="2"/>
  <c r="AX29" i="2"/>
  <c r="AX30" i="2"/>
  <c r="AX31" i="2"/>
  <c r="AX32" i="2"/>
  <c r="AX33" i="2"/>
  <c r="AX34" i="2"/>
  <c r="AX35" i="2"/>
  <c r="AW6" i="2"/>
  <c r="AW7" i="2"/>
  <c r="AW8" i="2"/>
  <c r="AW9" i="2"/>
  <c r="AW10" i="2"/>
  <c r="AW11" i="2"/>
  <c r="AW12" i="2"/>
  <c r="AW13" i="2"/>
  <c r="AW14" i="2"/>
  <c r="AW15" i="2"/>
  <c r="AW16" i="2"/>
  <c r="AW17" i="2"/>
  <c r="AW18" i="2"/>
  <c r="AW19" i="2"/>
  <c r="AW20" i="2"/>
  <c r="AW21" i="2"/>
  <c r="AW22" i="2"/>
  <c r="AW23" i="2"/>
  <c r="AW24" i="2"/>
  <c r="AW25" i="2"/>
  <c r="AW26" i="2"/>
  <c r="AW27" i="2"/>
  <c r="AW28" i="2"/>
  <c r="AW29" i="2"/>
  <c r="AW30" i="2"/>
  <c r="AW31" i="2"/>
  <c r="AW32" i="2"/>
  <c r="AW33" i="2"/>
  <c r="AW34" i="2"/>
  <c r="AW35" i="2"/>
  <c r="AB6" i="2"/>
  <c r="AB7" i="2"/>
  <c r="AB8" i="2"/>
  <c r="AB9" i="2"/>
  <c r="AB10" i="2"/>
  <c r="AB11" i="2"/>
  <c r="AB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32" i="2"/>
  <c r="AB33" i="2"/>
  <c r="AB34" i="2"/>
  <c r="AB35" i="2"/>
  <c r="AA6" i="2"/>
  <c r="AA7" i="2"/>
  <c r="AA8" i="2"/>
  <c r="AA9" i="2"/>
  <c r="AA10" i="2"/>
  <c r="AA11" i="2"/>
  <c r="AA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32" i="2"/>
  <c r="AA33" i="2"/>
  <c r="AA34" i="2"/>
  <c r="AA35" i="2"/>
  <c r="Z6" i="2"/>
  <c r="Z7" i="2"/>
  <c r="Z8" i="2"/>
  <c r="Z9" i="2"/>
  <c r="Z10" i="2"/>
  <c r="Z11" i="2"/>
  <c r="Z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7" i="2"/>
  <c r="Z28" i="2"/>
  <c r="Z29" i="2"/>
  <c r="Z30" i="2"/>
  <c r="Z31" i="2"/>
  <c r="Z32" i="2"/>
  <c r="Z33" i="2"/>
  <c r="Z34" i="2"/>
  <c r="Z35" i="2"/>
  <c r="X6" i="2"/>
  <c r="X7" i="2"/>
  <c r="X8" i="2"/>
  <c r="X9" i="2"/>
  <c r="X10" i="2"/>
  <c r="X11" i="2"/>
  <c r="X12" i="2"/>
  <c r="X13" i="2"/>
  <c r="X14" i="2"/>
  <c r="X15" i="2"/>
  <c r="X16" i="2"/>
  <c r="X17" i="2"/>
  <c r="X18" i="2"/>
  <c r="X19" i="2"/>
  <c r="X20" i="2"/>
  <c r="X21" i="2"/>
  <c r="X22" i="2"/>
  <c r="X23" i="2"/>
  <c r="X24" i="2"/>
  <c r="X25" i="2"/>
  <c r="X26" i="2"/>
  <c r="X27" i="2"/>
  <c r="X28" i="2"/>
  <c r="X29" i="2"/>
  <c r="X30" i="2"/>
  <c r="X31" i="2"/>
  <c r="X32" i="2"/>
  <c r="X33" i="2"/>
  <c r="X34" i="2"/>
  <c r="X35" i="2"/>
  <c r="W6" i="2"/>
  <c r="W7" i="2"/>
  <c r="W8" i="2"/>
  <c r="W9" i="2"/>
  <c r="W10" i="2"/>
  <c r="W11" i="2"/>
  <c r="W12" i="2"/>
  <c r="W13" i="2"/>
  <c r="W14" i="2"/>
  <c r="W15" i="2"/>
  <c r="W16" i="2"/>
  <c r="W17" i="2"/>
  <c r="W18" i="2"/>
  <c r="W19" i="2"/>
  <c r="W20" i="2"/>
  <c r="W21" i="2"/>
  <c r="W22" i="2"/>
  <c r="W23" i="2"/>
  <c r="W24" i="2"/>
  <c r="W25" i="2"/>
  <c r="W26" i="2"/>
  <c r="W27" i="2"/>
  <c r="W28" i="2"/>
  <c r="W29" i="2"/>
  <c r="W30" i="2"/>
  <c r="W31" i="2"/>
  <c r="W32" i="2"/>
  <c r="W33" i="2"/>
  <c r="W34" i="2"/>
  <c r="W35" i="2"/>
  <c r="V6" i="2"/>
  <c r="V7" i="2"/>
  <c r="V8" i="2"/>
  <c r="V9" i="2"/>
  <c r="V10" i="2"/>
  <c r="V11" i="2"/>
  <c r="V12" i="2"/>
  <c r="V13" i="2"/>
  <c r="V14" i="2"/>
  <c r="V15" i="2"/>
  <c r="V16" i="2"/>
  <c r="V17" i="2"/>
  <c r="V18" i="2"/>
  <c r="V19" i="2"/>
  <c r="V20" i="2"/>
  <c r="V21" i="2"/>
  <c r="V22" i="2"/>
  <c r="V23" i="2"/>
  <c r="V24" i="2"/>
  <c r="V25" i="2"/>
  <c r="V26" i="2"/>
  <c r="V27" i="2"/>
  <c r="V28" i="2"/>
  <c r="V29" i="2"/>
  <c r="V30" i="2"/>
  <c r="V31" i="2"/>
  <c r="V32" i="2"/>
  <c r="V33" i="2"/>
  <c r="V34" i="2"/>
  <c r="V35" i="2"/>
  <c r="U6" i="2"/>
  <c r="U7" i="2"/>
  <c r="U8" i="2"/>
  <c r="U9" i="2"/>
  <c r="U10" i="2"/>
  <c r="U11" i="2"/>
  <c r="U12" i="2"/>
  <c r="U13" i="2"/>
  <c r="U14" i="2"/>
  <c r="U15" i="2"/>
  <c r="U16" i="2"/>
  <c r="U17" i="2"/>
  <c r="U18" i="2"/>
  <c r="U19" i="2"/>
  <c r="U20" i="2"/>
  <c r="U21" i="2"/>
  <c r="U22" i="2"/>
  <c r="U23" i="2"/>
  <c r="U24" i="2"/>
  <c r="U25" i="2"/>
  <c r="U26" i="2"/>
  <c r="U27" i="2"/>
  <c r="U28" i="2"/>
  <c r="U29" i="2"/>
  <c r="U30" i="2"/>
  <c r="U31" i="2"/>
  <c r="U32" i="2"/>
  <c r="U33" i="2"/>
  <c r="U34" i="2"/>
  <c r="U35" i="2"/>
  <c r="N6" i="2" l="1"/>
  <c r="N7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M6" i="2"/>
  <c r="M7" i="2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L6" i="2"/>
  <c r="L7" i="2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J6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AP6" i="2"/>
  <c r="AP7" i="2"/>
  <c r="AP8" i="2"/>
  <c r="AP9" i="2"/>
  <c r="AP10" i="2"/>
  <c r="AP11" i="2"/>
  <c r="AP12" i="2"/>
  <c r="AP13" i="2"/>
  <c r="AP14" i="2"/>
  <c r="AP15" i="2"/>
  <c r="AP16" i="2"/>
  <c r="AP17" i="2"/>
  <c r="AP18" i="2"/>
  <c r="AP19" i="2"/>
  <c r="AP20" i="2"/>
  <c r="AP21" i="2"/>
  <c r="AP22" i="2"/>
  <c r="AP23" i="2"/>
  <c r="AP24" i="2"/>
  <c r="AP25" i="2"/>
  <c r="AP26" i="2"/>
  <c r="AP27" i="2"/>
  <c r="AP28" i="2"/>
  <c r="AP29" i="2"/>
  <c r="AP30" i="2"/>
  <c r="AP31" i="2"/>
  <c r="AP32" i="2"/>
  <c r="AP33" i="2"/>
  <c r="AP34" i="2"/>
  <c r="AP35" i="2"/>
  <c r="AO6" i="2"/>
  <c r="AO7" i="2"/>
  <c r="AO8" i="2"/>
  <c r="AO9" i="2"/>
  <c r="AO10" i="2"/>
  <c r="AO11" i="2"/>
  <c r="AO12" i="2"/>
  <c r="AO13" i="2"/>
  <c r="AO14" i="2"/>
  <c r="AO15" i="2"/>
  <c r="AO16" i="2"/>
  <c r="AO17" i="2"/>
  <c r="AO18" i="2"/>
  <c r="AO19" i="2"/>
  <c r="AO20" i="2"/>
  <c r="AO21" i="2"/>
  <c r="AO22" i="2"/>
  <c r="AO23" i="2"/>
  <c r="AO24" i="2"/>
  <c r="AO25" i="2"/>
  <c r="AO26" i="2"/>
  <c r="AO27" i="2"/>
  <c r="AO28" i="2"/>
  <c r="AO29" i="2"/>
  <c r="AO30" i="2"/>
  <c r="AO31" i="2"/>
  <c r="AO32" i="2"/>
  <c r="AO33" i="2"/>
  <c r="AO34" i="2"/>
  <c r="AO35" i="2"/>
  <c r="AN6" i="2"/>
  <c r="AN7" i="2"/>
  <c r="AN8" i="2"/>
  <c r="AN9" i="2"/>
  <c r="AN10" i="2"/>
  <c r="AN11" i="2"/>
  <c r="AN12" i="2"/>
  <c r="AN13" i="2"/>
  <c r="AN14" i="2"/>
  <c r="AN15" i="2"/>
  <c r="AN16" i="2"/>
  <c r="AN17" i="2"/>
  <c r="AN18" i="2"/>
  <c r="AN19" i="2"/>
  <c r="AN20" i="2"/>
  <c r="AN21" i="2"/>
  <c r="AN22" i="2"/>
  <c r="AN23" i="2"/>
  <c r="AN24" i="2"/>
  <c r="AN25" i="2"/>
  <c r="AN26" i="2"/>
  <c r="AN27" i="2"/>
  <c r="AN28" i="2"/>
  <c r="AN29" i="2"/>
  <c r="AN30" i="2"/>
  <c r="AN31" i="2"/>
  <c r="AN32" i="2"/>
  <c r="AN33" i="2"/>
  <c r="AN34" i="2"/>
  <c r="AN35" i="2"/>
  <c r="AM6" i="2"/>
  <c r="AM7" i="2"/>
  <c r="AM8" i="2"/>
  <c r="AM9" i="2"/>
  <c r="AM10" i="2"/>
  <c r="AM11" i="2"/>
  <c r="AM12" i="2"/>
  <c r="AM13" i="2"/>
  <c r="AM14" i="2"/>
  <c r="AM15" i="2"/>
  <c r="AM16" i="2"/>
  <c r="AM17" i="2"/>
  <c r="AM18" i="2"/>
  <c r="AM19" i="2"/>
  <c r="AM20" i="2"/>
  <c r="AM21" i="2"/>
  <c r="AM22" i="2"/>
  <c r="AM23" i="2"/>
  <c r="AM24" i="2"/>
  <c r="AM25" i="2"/>
  <c r="AM26" i="2"/>
  <c r="AM27" i="2"/>
  <c r="AM28" i="2"/>
  <c r="AM29" i="2"/>
  <c r="AM30" i="2"/>
  <c r="AM31" i="2"/>
  <c r="AM32" i="2"/>
  <c r="AM33" i="2"/>
  <c r="AM34" i="2"/>
  <c r="AM35" i="2"/>
  <c r="AL6" i="2"/>
  <c r="AL7" i="2"/>
  <c r="AL8" i="2"/>
  <c r="AL9" i="2"/>
  <c r="AL10" i="2"/>
  <c r="AL11" i="2"/>
  <c r="AL12" i="2"/>
  <c r="AL13" i="2"/>
  <c r="AL14" i="2"/>
  <c r="AL15" i="2"/>
  <c r="AL16" i="2"/>
  <c r="AL17" i="2"/>
  <c r="AL18" i="2"/>
  <c r="AL19" i="2"/>
  <c r="AL20" i="2"/>
  <c r="AL21" i="2"/>
  <c r="AL22" i="2"/>
  <c r="AL23" i="2"/>
  <c r="AL24" i="2"/>
  <c r="AL25" i="2"/>
  <c r="AL26" i="2"/>
  <c r="AL27" i="2"/>
  <c r="AL28" i="2"/>
  <c r="AL29" i="2"/>
  <c r="AL30" i="2"/>
  <c r="AL31" i="2"/>
  <c r="AL32" i="2"/>
  <c r="AL33" i="2"/>
  <c r="AL34" i="2"/>
  <c r="AL35" i="2"/>
  <c r="AK6" i="2"/>
  <c r="AK7" i="2"/>
  <c r="AK8" i="2"/>
  <c r="AK9" i="2"/>
  <c r="AK10" i="2"/>
  <c r="AK11" i="2"/>
  <c r="AK12" i="2"/>
  <c r="AK13" i="2"/>
  <c r="AK14" i="2"/>
  <c r="AK15" i="2"/>
  <c r="AK16" i="2"/>
  <c r="AK17" i="2"/>
  <c r="AK18" i="2"/>
  <c r="AK19" i="2"/>
  <c r="AK20" i="2"/>
  <c r="AK21" i="2"/>
  <c r="AK22" i="2"/>
  <c r="AK23" i="2"/>
  <c r="AK24" i="2"/>
  <c r="AK25" i="2"/>
  <c r="AK26" i="2"/>
  <c r="AK27" i="2"/>
  <c r="AK28" i="2"/>
  <c r="AK29" i="2"/>
  <c r="AK30" i="2"/>
  <c r="AK31" i="2"/>
  <c r="AK32" i="2"/>
  <c r="AK33" i="2"/>
  <c r="AK34" i="2"/>
  <c r="AK35" i="2"/>
  <c r="AI6" i="2"/>
  <c r="AI7" i="2"/>
  <c r="AI8" i="2"/>
  <c r="AI9" i="2"/>
  <c r="AI10" i="2"/>
  <c r="AI11" i="2"/>
  <c r="AI12" i="2"/>
  <c r="AI13" i="2"/>
  <c r="AI14" i="2"/>
  <c r="AI15" i="2"/>
  <c r="AI16" i="2"/>
  <c r="AI17" i="2"/>
  <c r="AI18" i="2"/>
  <c r="AI19" i="2"/>
  <c r="AI20" i="2"/>
  <c r="AI21" i="2"/>
  <c r="AI22" i="2"/>
  <c r="AI23" i="2"/>
  <c r="AI24" i="2"/>
  <c r="AI25" i="2"/>
  <c r="AI26" i="2"/>
  <c r="AI27" i="2"/>
  <c r="AI28" i="2"/>
  <c r="AI29" i="2"/>
  <c r="AI30" i="2"/>
  <c r="AI31" i="2"/>
  <c r="AI32" i="2"/>
  <c r="AI33" i="2"/>
  <c r="AI34" i="2"/>
  <c r="AI35" i="2"/>
</calcChain>
</file>

<file path=xl/sharedStrings.xml><?xml version="1.0" encoding="utf-8"?>
<sst xmlns="http://schemas.openxmlformats.org/spreadsheetml/2006/main" count="85" uniqueCount="50">
  <si>
    <t>Name</t>
  </si>
  <si>
    <t>Legende:</t>
  </si>
  <si>
    <t>PR &gt; 90</t>
  </si>
  <si>
    <t>PR 76 - 90</t>
  </si>
  <si>
    <t>PR 26 - 75</t>
  </si>
  <si>
    <t>PR 10 - 25</t>
  </si>
  <si>
    <t>PR &lt; 10</t>
  </si>
  <si>
    <t>Klassenübersicht mit automatischer Berechnung von Prozenträngen, T-Werten und Referenzniveaus</t>
  </si>
  <si>
    <t>Dieses Werk ist lizenziert unter einer Creative Commons Namensnennung - Nicht-kommerziell - Weitergabe unter gleichen Bedingungen 4.0 International Lizenz</t>
  </si>
  <si>
    <t>Stand: Juni 2020</t>
  </si>
  <si>
    <t>Prozentrang</t>
  </si>
  <si>
    <r>
      <t>Rohwert</t>
    </r>
    <r>
      <rPr>
        <b/>
        <sz val="11"/>
        <color theme="0"/>
        <rFont val="Arial Narrow"/>
        <family val="2"/>
      </rPr>
      <t>1</t>
    </r>
  </si>
  <si>
    <t>T-Wert</t>
  </si>
  <si>
    <r>
      <t>ZuO</t>
    </r>
    <r>
      <rPr>
        <b/>
        <sz val="11"/>
        <color theme="0"/>
        <rFont val="Arial Narrow"/>
        <family val="2"/>
      </rPr>
      <t>2</t>
    </r>
  </si>
  <si>
    <r>
      <t>DHW</t>
    </r>
    <r>
      <rPr>
        <b/>
        <sz val="11"/>
        <color theme="0"/>
        <rFont val="Arial Narrow"/>
        <family val="2"/>
      </rPr>
      <t>2</t>
    </r>
  </si>
  <si>
    <r>
      <t>RuF</t>
    </r>
    <r>
      <rPr>
        <b/>
        <sz val="11"/>
        <color theme="0"/>
        <rFont val="Arial Narrow"/>
        <family val="2"/>
      </rPr>
      <t>2</t>
    </r>
  </si>
  <si>
    <r>
      <t>ZuO</t>
    </r>
    <r>
      <rPr>
        <b/>
        <sz val="11"/>
        <color theme="0"/>
        <rFont val="Arial Narrow"/>
        <family val="2"/>
      </rPr>
      <t>5</t>
    </r>
  </si>
  <si>
    <r>
      <t>ZuO</t>
    </r>
    <r>
      <rPr>
        <b/>
        <sz val="11"/>
        <color theme="0"/>
        <rFont val="Arial Narrow"/>
        <family val="2"/>
      </rPr>
      <t>4</t>
    </r>
  </si>
  <si>
    <r>
      <t>ZuO</t>
    </r>
    <r>
      <rPr>
        <b/>
        <sz val="11"/>
        <color theme="0"/>
        <rFont val="Arial Narrow"/>
        <family val="2"/>
      </rPr>
      <t>1</t>
    </r>
  </si>
  <si>
    <r>
      <t>GuM</t>
    </r>
    <r>
      <rPr>
        <b/>
        <sz val="11"/>
        <color theme="0"/>
        <rFont val="Arial Narrow"/>
        <family val="2"/>
      </rPr>
      <t>1</t>
    </r>
  </si>
  <si>
    <r>
      <t>DHW</t>
    </r>
    <r>
      <rPr>
        <b/>
        <sz val="11"/>
        <color theme="0"/>
        <rFont val="Arial Narrow"/>
        <family val="2"/>
      </rPr>
      <t>1</t>
    </r>
  </si>
  <si>
    <r>
      <t>RuF</t>
    </r>
    <r>
      <rPr>
        <b/>
        <sz val="11"/>
        <color theme="0"/>
        <rFont val="Arial Narrow"/>
        <family val="2"/>
      </rPr>
      <t>1</t>
    </r>
  </si>
  <si>
    <r>
      <t>GuM</t>
    </r>
    <r>
      <rPr>
        <b/>
        <sz val="11"/>
        <color theme="0"/>
        <rFont val="Arial Narrow"/>
        <family val="2"/>
      </rPr>
      <t>2</t>
    </r>
  </si>
  <si>
    <r>
      <t>ZuO</t>
    </r>
    <r>
      <rPr>
        <b/>
        <sz val="11"/>
        <color theme="0"/>
        <rFont val="Arial Narrow"/>
        <family val="2"/>
      </rPr>
      <t>3</t>
    </r>
  </si>
  <si>
    <r>
      <t>GuM</t>
    </r>
    <r>
      <rPr>
        <b/>
        <sz val="11"/>
        <color theme="0"/>
        <rFont val="Arial Narrow"/>
        <family val="2"/>
      </rPr>
      <t>3</t>
    </r>
  </si>
  <si>
    <r>
      <t>DHW</t>
    </r>
    <r>
      <rPr>
        <b/>
        <sz val="11"/>
        <color theme="0"/>
        <rFont val="Arial Narrow"/>
        <family val="2"/>
      </rPr>
      <t>3</t>
    </r>
  </si>
  <si>
    <r>
      <t>RuF</t>
    </r>
    <r>
      <rPr>
        <b/>
        <sz val="11"/>
        <color theme="0"/>
        <rFont val="Arial Narrow"/>
        <family val="2"/>
      </rPr>
      <t>3</t>
    </r>
  </si>
  <si>
    <r>
      <t>GuM</t>
    </r>
    <r>
      <rPr>
        <b/>
        <sz val="11"/>
        <color theme="0"/>
        <rFont val="Arial Narrow"/>
        <family val="2"/>
      </rPr>
      <t>4</t>
    </r>
  </si>
  <si>
    <r>
      <t>DHW</t>
    </r>
    <r>
      <rPr>
        <b/>
        <sz val="11"/>
        <color theme="0"/>
        <rFont val="Arial Narrow"/>
        <family val="2"/>
      </rPr>
      <t>4</t>
    </r>
  </si>
  <si>
    <r>
      <t>RuF</t>
    </r>
    <r>
      <rPr>
        <b/>
        <sz val="11"/>
        <color theme="0"/>
        <rFont val="Arial Narrow"/>
        <family val="2"/>
      </rPr>
      <t>4</t>
    </r>
  </si>
  <si>
    <r>
      <t>GuM</t>
    </r>
    <r>
      <rPr>
        <b/>
        <sz val="11"/>
        <color theme="0"/>
        <rFont val="Arial Narrow"/>
        <family val="2"/>
      </rPr>
      <t>5</t>
    </r>
  </si>
  <si>
    <r>
      <t>DHW</t>
    </r>
    <r>
      <rPr>
        <b/>
        <sz val="11"/>
        <color theme="0"/>
        <rFont val="Arial Narrow"/>
        <family val="2"/>
      </rPr>
      <t>5</t>
    </r>
  </si>
  <si>
    <r>
      <t>RuF</t>
    </r>
    <r>
      <rPr>
        <b/>
        <sz val="11"/>
        <color theme="0"/>
        <rFont val="Arial Narrow"/>
        <family val="2"/>
      </rPr>
      <t>5</t>
    </r>
  </si>
  <si>
    <r>
      <t>ZuO</t>
    </r>
    <r>
      <rPr>
        <b/>
        <sz val="11"/>
        <color theme="0"/>
        <rFont val="Arial Narrow"/>
        <family val="2"/>
      </rPr>
      <t>6</t>
    </r>
  </si>
  <si>
    <r>
      <t>GuM</t>
    </r>
    <r>
      <rPr>
        <b/>
        <sz val="11"/>
        <color theme="0"/>
        <rFont val="Arial Narrow"/>
        <family val="2"/>
      </rPr>
      <t>6</t>
    </r>
  </si>
  <si>
    <r>
      <t>DHW</t>
    </r>
    <r>
      <rPr>
        <b/>
        <sz val="11"/>
        <color theme="0"/>
        <rFont val="Arial Narrow"/>
        <family val="2"/>
      </rPr>
      <t>6</t>
    </r>
  </si>
  <si>
    <r>
      <t>RuF</t>
    </r>
    <r>
      <rPr>
        <b/>
        <sz val="11"/>
        <color theme="0"/>
        <rFont val="Arial Narrow"/>
        <family val="2"/>
      </rPr>
      <t>6</t>
    </r>
  </si>
  <si>
    <t>Spalte1</t>
  </si>
  <si>
    <r>
      <t>Form</t>
    </r>
    <r>
      <rPr>
        <b/>
        <sz val="11"/>
        <color theme="0"/>
        <rFont val="Arial Narrow"/>
        <family val="2"/>
      </rPr>
      <t>2</t>
    </r>
  </si>
  <si>
    <r>
      <t>Form</t>
    </r>
    <r>
      <rPr>
        <b/>
        <sz val="11"/>
        <color theme="0"/>
        <rFont val="Arial Narrow"/>
        <family val="2"/>
      </rPr>
      <t>1</t>
    </r>
  </si>
  <si>
    <t>Mathes 3</t>
  </si>
  <si>
    <t>Klasse 3 (20. / 21. Schulwoche)</t>
  </si>
  <si>
    <t>Klasse 3 (30. / 31. Schulwoche)</t>
  </si>
  <si>
    <t>Klasse 4 (3. / 4. Schulwoche)</t>
  </si>
  <si>
    <t>Klasse 3 (10. / 11. Schulwoche)</t>
  </si>
  <si>
    <t>Max Mustermann</t>
  </si>
  <si>
    <t>C</t>
  </si>
  <si>
    <t>A</t>
  </si>
  <si>
    <t>D</t>
  </si>
  <si>
    <t>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</si>
</sst>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1"/>
      <color theme="1"/>
      <name val="Arial Narrow"/>
      <family val="2"/>
    </font>
    <font>
      <b/>
      <sz val="10"/>
      <color rgb="FF000000"/>
      <name val="Arial Narrow"/>
      <family val="2"/>
    </font>
    <font>
      <sz val="11"/>
      <color theme="1"/>
      <name val="Arial Narrow"/>
      <family val="2"/>
    </font>
    <font>
      <i/>
      <sz val="11"/>
      <color theme="1"/>
      <name val="Arial Narrow"/>
      <family val="2"/>
    </font>
    <font>
      <b/>
      <sz val="11"/>
      <color theme="0"/>
      <name val="Arial Narrow"/>
      <family val="2"/>
    </font>
    <font>
      <b/>
      <sz val="18"/>
      <color theme="1"/>
      <name val="Arial Narrow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 Narrow"/>
      <family val="2"/>
    </font>
    <font>
      <b/>
      <u/>
      <sz val="20"/>
      <color theme="10"/>
      <name val="Arial Narrow"/>
      <family val="2"/>
    </font>
    <font>
      <sz val="10"/>
      <color theme="1"/>
      <name val="Arial Narrow"/>
      <family val="2"/>
    </font>
    <font>
      <u/>
      <sz val="11"/>
      <color theme="10"/>
      <name val="Arial Narrow"/>
      <family val="2"/>
    </font>
    <font>
      <sz val="8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D6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95B8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6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theme="2" tint="-0.89999084444715716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2" tint="-0.89999084444715716"/>
      </left>
      <right style="thin">
        <color theme="2" tint="-0.89999084444715716"/>
      </right>
      <top style="medium">
        <color indexed="64"/>
      </top>
      <bottom/>
      <diagonal/>
    </border>
    <border>
      <left style="thin">
        <color theme="2" tint="-0.89999084444715716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theme="0"/>
      </top>
      <bottom style="medium">
        <color indexed="64"/>
      </bottom>
      <diagonal/>
    </border>
    <border>
      <left/>
      <right style="medium">
        <color indexed="64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medium">
        <color indexed="64"/>
      </left>
      <right/>
      <top/>
      <bottom style="thin">
        <color theme="0"/>
      </bottom>
      <diagonal/>
    </border>
    <border>
      <left style="thin">
        <color theme="0"/>
      </left>
      <right style="medium">
        <color indexed="64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thin">
        <color theme="0"/>
      </right>
      <top style="thin">
        <color theme="0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medium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2" tint="-0.89999084444715716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theme="0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118">
    <xf numFmtId="0" fontId="0" fillId="0" borderId="0" xfId="0"/>
    <xf numFmtId="0" fontId="0" fillId="0" borderId="0" xfId="0" applyProtection="1"/>
    <xf numFmtId="0" fontId="1" fillId="0" borderId="0" xfId="0" applyFont="1" applyProtection="1"/>
    <xf numFmtId="0" fontId="2" fillId="4" borderId="1" xfId="0" applyFont="1" applyFill="1" applyBorder="1" applyAlignment="1" applyProtection="1">
      <alignment horizontal="center" vertical="center" wrapText="1"/>
    </xf>
    <xf numFmtId="0" fontId="2" fillId="5" borderId="1" xfId="0" applyFont="1" applyFill="1" applyBorder="1" applyAlignment="1" applyProtection="1">
      <alignment horizontal="center" vertical="center" wrapText="1"/>
    </xf>
    <xf numFmtId="0" fontId="2" fillId="6" borderId="1" xfId="0" applyFont="1" applyFill="1" applyBorder="1" applyAlignment="1" applyProtection="1">
      <alignment horizontal="center" vertical="center" wrapText="1"/>
    </xf>
    <xf numFmtId="0" fontId="2" fillId="3" borderId="1" xfId="0" applyFont="1" applyFill="1" applyBorder="1" applyAlignment="1" applyProtection="1">
      <alignment horizontal="center" vertical="center" wrapText="1"/>
    </xf>
    <xf numFmtId="0" fontId="2" fillId="2" borderId="0" xfId="0" applyFont="1" applyFill="1" applyAlignment="1" applyProtection="1">
      <alignment horizontal="center" vertical="center" wrapText="1"/>
    </xf>
    <xf numFmtId="0" fontId="0" fillId="0" borderId="0" xfId="0" applyAlignment="1" applyProtection="1">
      <alignment horizontal="center"/>
    </xf>
    <xf numFmtId="0" fontId="1" fillId="0" borderId="5" xfId="0" applyFont="1" applyBorder="1" applyAlignment="1" applyProtection="1">
      <alignment horizontal="center" vertical="center"/>
    </xf>
    <xf numFmtId="0" fontId="1" fillId="0" borderId="6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/>
    </xf>
    <xf numFmtId="0" fontId="3" fillId="7" borderId="2" xfId="0" applyFont="1" applyFill="1" applyBorder="1" applyAlignment="1" applyProtection="1">
      <alignment horizontal="center"/>
    </xf>
    <xf numFmtId="0" fontId="1" fillId="0" borderId="9" xfId="0" applyFont="1" applyBorder="1" applyAlignment="1" applyProtection="1">
      <alignment horizontal="center" vertical="center"/>
    </xf>
    <xf numFmtId="0" fontId="1" fillId="0" borderId="10" xfId="0" applyFont="1" applyBorder="1" applyAlignment="1" applyProtection="1">
      <alignment horizontal="center" vertical="center"/>
    </xf>
    <xf numFmtId="0" fontId="3" fillId="7" borderId="2" xfId="0" applyFont="1" applyFill="1" applyBorder="1" applyAlignment="1" applyProtection="1">
      <alignment horizontal="center"/>
      <protection locked="0"/>
    </xf>
    <xf numFmtId="0" fontId="3" fillId="7" borderId="12" xfId="0" applyFont="1" applyFill="1" applyBorder="1" applyAlignment="1" applyProtection="1">
      <alignment horizontal="center"/>
    </xf>
    <xf numFmtId="0" fontId="3" fillId="0" borderId="12" xfId="0" applyFont="1" applyBorder="1" applyAlignment="1" applyProtection="1">
      <alignment horizontal="center"/>
    </xf>
    <xf numFmtId="0" fontId="4" fillId="8" borderId="4" xfId="0" applyFont="1" applyFill="1" applyBorder="1" applyAlignment="1" applyProtection="1">
      <alignment horizontal="center" vertical="center"/>
    </xf>
    <xf numFmtId="0" fontId="4" fillId="0" borderId="15" xfId="0" applyFont="1" applyBorder="1" applyAlignment="1" applyProtection="1">
      <alignment horizontal="center" vertical="center"/>
    </xf>
    <xf numFmtId="0" fontId="4" fillId="0" borderId="16" xfId="0" applyFont="1" applyBorder="1" applyAlignment="1" applyProtection="1">
      <alignment horizontal="center" vertical="center"/>
    </xf>
    <xf numFmtId="0" fontId="0" fillId="0" borderId="17" xfId="0" applyBorder="1" applyProtection="1"/>
    <xf numFmtId="0" fontId="0" fillId="0" borderId="18" xfId="0" applyBorder="1" applyProtection="1"/>
    <xf numFmtId="0" fontId="0" fillId="0" borderId="19" xfId="0" applyBorder="1" applyProtection="1"/>
    <xf numFmtId="0" fontId="0" fillId="0" borderId="20" xfId="0" applyBorder="1" applyProtection="1"/>
    <xf numFmtId="0" fontId="4" fillId="8" borderId="28" xfId="0" applyFont="1" applyFill="1" applyBorder="1" applyAlignment="1" applyProtection="1">
      <alignment horizontal="center" vertical="center"/>
    </xf>
    <xf numFmtId="0" fontId="0" fillId="0" borderId="29" xfId="0" applyBorder="1" applyProtection="1"/>
    <xf numFmtId="0" fontId="3" fillId="0" borderId="30" xfId="0" applyFont="1" applyBorder="1" applyProtection="1"/>
    <xf numFmtId="0" fontId="3" fillId="0" borderId="15" xfId="0" applyFont="1" applyBorder="1" applyProtection="1"/>
    <xf numFmtId="0" fontId="3" fillId="0" borderId="31" xfId="0" applyFont="1" applyBorder="1" applyAlignment="1" applyProtection="1">
      <alignment horizontal="center"/>
      <protection locked="0"/>
    </xf>
    <xf numFmtId="0" fontId="1" fillId="8" borderId="5" xfId="0" applyFont="1" applyFill="1" applyBorder="1" applyAlignment="1" applyProtection="1">
      <alignment horizontal="center" vertical="center"/>
    </xf>
    <xf numFmtId="0" fontId="3" fillId="7" borderId="31" xfId="0" applyFont="1" applyFill="1" applyBorder="1" applyAlignment="1" applyProtection="1">
      <alignment horizontal="center"/>
      <protection locked="0"/>
    </xf>
    <xf numFmtId="0" fontId="5" fillId="8" borderId="33" xfId="0" applyFont="1" applyFill="1" applyBorder="1" applyAlignment="1" applyProtection="1">
      <alignment horizontal="center" vertical="center"/>
    </xf>
    <xf numFmtId="0" fontId="1" fillId="7" borderId="32" xfId="0" applyFont="1" applyFill="1" applyBorder="1" applyAlignment="1" applyProtection="1">
      <alignment horizontal="center"/>
      <protection locked="0"/>
    </xf>
    <xf numFmtId="0" fontId="1" fillId="0" borderId="32" xfId="0" applyFont="1" applyBorder="1" applyAlignment="1" applyProtection="1">
      <alignment horizontal="center"/>
      <protection locked="0"/>
    </xf>
    <xf numFmtId="0" fontId="3" fillId="7" borderId="31" xfId="0" applyFont="1" applyFill="1" applyBorder="1" applyAlignment="1" applyProtection="1">
      <alignment horizontal="center"/>
    </xf>
    <xf numFmtId="0" fontId="3" fillId="0" borderId="31" xfId="0" applyFont="1" applyBorder="1" applyAlignment="1" applyProtection="1">
      <alignment horizontal="center"/>
    </xf>
    <xf numFmtId="0" fontId="0" fillId="0" borderId="34" xfId="0" applyBorder="1" applyProtection="1"/>
    <xf numFmtId="0" fontId="0" fillId="0" borderId="35" xfId="0" applyBorder="1" applyProtection="1"/>
    <xf numFmtId="0" fontId="0" fillId="0" borderId="36" xfId="0" applyBorder="1" applyProtection="1"/>
    <xf numFmtId="0" fontId="0" fillId="0" borderId="37" xfId="0" applyBorder="1" applyProtection="1"/>
    <xf numFmtId="0" fontId="0" fillId="0" borderId="38" xfId="0" applyBorder="1" applyProtection="1"/>
    <xf numFmtId="0" fontId="0" fillId="0" borderId="40" xfId="0" applyBorder="1" applyProtection="1"/>
    <xf numFmtId="0" fontId="1" fillId="0" borderId="3" xfId="0" applyFont="1" applyBorder="1" applyAlignment="1" applyProtection="1">
      <alignment horizontal="center" vertical="center"/>
    </xf>
    <xf numFmtId="0" fontId="1" fillId="0" borderId="41" xfId="0" applyFont="1" applyBorder="1" applyAlignment="1" applyProtection="1">
      <alignment horizontal="center" vertical="center"/>
    </xf>
    <xf numFmtId="0" fontId="3" fillId="7" borderId="42" xfId="0" applyFont="1" applyFill="1" applyBorder="1" applyAlignment="1" applyProtection="1">
      <alignment horizontal="center"/>
    </xf>
    <xf numFmtId="0" fontId="3" fillId="0" borderId="42" xfId="0" applyFont="1" applyBorder="1" applyAlignment="1" applyProtection="1">
      <alignment horizontal="center"/>
    </xf>
    <xf numFmtId="0" fontId="3" fillId="8" borderId="14" xfId="0" applyFont="1" applyFill="1" applyBorder="1" applyAlignment="1" applyProtection="1">
      <alignment horizontal="center"/>
    </xf>
    <xf numFmtId="0" fontId="1" fillId="7" borderId="31" xfId="0" applyFont="1" applyFill="1" applyBorder="1" applyProtection="1">
      <protection locked="0"/>
    </xf>
    <xf numFmtId="0" fontId="1" fillId="7" borderId="12" xfId="0" applyFont="1" applyFill="1" applyBorder="1" applyAlignment="1" applyProtection="1">
      <alignment horizontal="center"/>
      <protection locked="0"/>
    </xf>
    <xf numFmtId="0" fontId="1" fillId="0" borderId="43" xfId="0" applyFont="1" applyBorder="1" applyProtection="1">
      <protection locked="0"/>
    </xf>
    <xf numFmtId="0" fontId="1" fillId="0" borderId="44" xfId="0" applyFont="1" applyBorder="1" applyProtection="1">
      <protection locked="0"/>
    </xf>
    <xf numFmtId="0" fontId="1" fillId="0" borderId="31" xfId="0" applyFont="1" applyBorder="1" applyProtection="1">
      <protection locked="0"/>
    </xf>
    <xf numFmtId="0" fontId="8" fillId="0" borderId="0" xfId="1" applyFont="1" applyBorder="1" applyAlignment="1" applyProtection="1">
      <alignment horizontal="left" vertical="center"/>
    </xf>
    <xf numFmtId="0" fontId="0" fillId="0" borderId="17" xfId="0" applyBorder="1" applyAlignment="1" applyProtection="1">
      <alignment horizontal="center" vertical="center"/>
    </xf>
    <xf numFmtId="0" fontId="11" fillId="0" borderId="34" xfId="1" applyFont="1" applyBorder="1" applyAlignment="1" applyProtection="1">
      <alignment horizontal="center" vertical="center"/>
    </xf>
    <xf numFmtId="0" fontId="3" fillId="7" borderId="46" xfId="0" applyFont="1" applyFill="1" applyBorder="1" applyAlignment="1" applyProtection="1">
      <alignment horizontal="center"/>
      <protection locked="0"/>
    </xf>
    <xf numFmtId="0" fontId="3" fillId="0" borderId="46" xfId="0" applyFont="1" applyBorder="1" applyAlignment="1" applyProtection="1">
      <alignment horizontal="center"/>
      <protection locked="0"/>
    </xf>
    <xf numFmtId="0" fontId="3" fillId="7" borderId="42" xfId="0" applyFont="1" applyFill="1" applyBorder="1" applyAlignment="1" applyProtection="1">
      <alignment horizontal="center"/>
      <protection locked="0"/>
    </xf>
    <xf numFmtId="0" fontId="3" fillId="7" borderId="45" xfId="0" applyFont="1" applyFill="1" applyBorder="1" applyAlignment="1" applyProtection="1">
      <alignment horizontal="center"/>
    </xf>
    <xf numFmtId="0" fontId="3" fillId="0" borderId="45" xfId="0" applyFont="1" applyBorder="1" applyAlignment="1" applyProtection="1">
      <alignment horizontal="center"/>
    </xf>
    <xf numFmtId="0" fontId="4" fillId="8" borderId="0" xfId="0" applyFont="1" applyFill="1" applyBorder="1" applyAlignment="1" applyProtection="1">
      <alignment horizontal="center" vertical="center"/>
    </xf>
    <xf numFmtId="0" fontId="1" fillId="8" borderId="0" xfId="0" applyFont="1" applyFill="1" applyBorder="1" applyAlignment="1" applyProtection="1">
      <alignment horizontal="center" vertical="center"/>
    </xf>
    <xf numFmtId="0" fontId="3" fillId="8" borderId="0" xfId="0" applyFont="1" applyFill="1" applyBorder="1" applyAlignment="1" applyProtection="1">
      <alignment horizontal="center"/>
    </xf>
    <xf numFmtId="0" fontId="8" fillId="8" borderId="0" xfId="1" applyFont="1" applyFill="1" applyBorder="1" applyAlignment="1" applyProtection="1">
      <alignment horizontal="left" vertical="center"/>
    </xf>
    <xf numFmtId="0" fontId="0" fillId="8" borderId="17" xfId="0" applyFill="1" applyBorder="1" applyAlignment="1" applyProtection="1">
      <alignment horizontal="center" vertical="center"/>
    </xf>
    <xf numFmtId="0" fontId="11" fillId="8" borderId="34" xfId="1" applyFont="1" applyFill="1" applyBorder="1" applyAlignment="1" applyProtection="1">
      <alignment horizontal="center" vertical="center"/>
    </xf>
    <xf numFmtId="0" fontId="0" fillId="8" borderId="0" xfId="0" applyFill="1" applyAlignment="1" applyProtection="1">
      <alignment horizontal="center"/>
    </xf>
    <xf numFmtId="0" fontId="1" fillId="8" borderId="12" xfId="0" applyFont="1" applyFill="1" applyBorder="1" applyAlignment="1" applyProtection="1">
      <alignment horizontal="center"/>
      <protection locked="0"/>
    </xf>
    <xf numFmtId="0" fontId="3" fillId="8" borderId="45" xfId="0" applyFont="1" applyFill="1" applyBorder="1" applyAlignment="1" applyProtection="1">
      <alignment horizontal="center"/>
    </xf>
    <xf numFmtId="0" fontId="3" fillId="8" borderId="2" xfId="0" applyFont="1" applyFill="1" applyBorder="1" applyAlignment="1" applyProtection="1">
      <alignment horizontal="center"/>
    </xf>
    <xf numFmtId="0" fontId="3" fillId="8" borderId="42" xfId="0" applyFont="1" applyFill="1" applyBorder="1" applyAlignment="1" applyProtection="1">
      <alignment horizontal="center"/>
    </xf>
    <xf numFmtId="0" fontId="1" fillId="8" borderId="47" xfId="0" applyFont="1" applyFill="1" applyBorder="1" applyAlignment="1" applyProtection="1">
      <alignment horizontal="center" vertical="center"/>
    </xf>
    <xf numFmtId="0" fontId="1" fillId="0" borderId="48" xfId="0" applyFont="1" applyBorder="1" applyAlignment="1" applyProtection="1">
      <alignment horizontal="center" vertical="center"/>
    </xf>
    <xf numFmtId="0" fontId="1" fillId="0" borderId="49" xfId="0" applyFont="1" applyBorder="1" applyAlignment="1" applyProtection="1">
      <alignment horizontal="center" vertical="center"/>
    </xf>
    <xf numFmtId="0" fontId="1" fillId="0" borderId="47" xfId="0" applyFont="1" applyBorder="1" applyAlignment="1" applyProtection="1">
      <alignment horizontal="center" vertical="center"/>
    </xf>
    <xf numFmtId="0" fontId="1" fillId="0" borderId="50" xfId="0" applyFont="1" applyBorder="1" applyProtection="1">
      <protection locked="0"/>
    </xf>
    <xf numFmtId="0" fontId="3" fillId="0" borderId="52" xfId="0" applyFont="1" applyBorder="1" applyAlignment="1" applyProtection="1">
      <alignment horizontal="center"/>
      <protection locked="0"/>
    </xf>
    <xf numFmtId="0" fontId="3" fillId="0" borderId="53" xfId="0" applyFont="1" applyBorder="1" applyAlignment="1" applyProtection="1">
      <alignment horizontal="center"/>
      <protection locked="0"/>
    </xf>
    <xf numFmtId="0" fontId="3" fillId="0" borderId="54" xfId="0" applyFont="1" applyBorder="1" applyAlignment="1" applyProtection="1">
      <alignment horizontal="center"/>
      <protection locked="0"/>
    </xf>
    <xf numFmtId="0" fontId="3" fillId="0" borderId="52" xfId="0" applyFont="1" applyBorder="1" applyAlignment="1" applyProtection="1">
      <alignment horizontal="center"/>
    </xf>
    <xf numFmtId="0" fontId="3" fillId="0" borderId="53" xfId="0" applyFont="1" applyBorder="1" applyAlignment="1" applyProtection="1">
      <alignment horizontal="center"/>
    </xf>
    <xf numFmtId="0" fontId="3" fillId="0" borderId="51" xfId="0" applyFont="1" applyBorder="1" applyAlignment="1" applyProtection="1">
      <alignment horizontal="center"/>
    </xf>
    <xf numFmtId="0" fontId="3" fillId="0" borderId="50" xfId="0" applyFont="1" applyBorder="1" applyAlignment="1" applyProtection="1">
      <alignment horizontal="center"/>
    </xf>
    <xf numFmtId="0" fontId="3" fillId="0" borderId="50" xfId="0" applyFont="1" applyBorder="1" applyAlignment="1" applyProtection="1">
      <alignment horizontal="center"/>
      <protection locked="0"/>
    </xf>
    <xf numFmtId="0" fontId="3" fillId="0" borderId="55" xfId="0" applyFont="1" applyBorder="1" applyAlignment="1" applyProtection="1">
      <alignment horizontal="center"/>
      <protection locked="0"/>
    </xf>
    <xf numFmtId="0" fontId="3" fillId="0" borderId="54" xfId="0" applyFont="1" applyBorder="1" applyAlignment="1" applyProtection="1">
      <alignment horizontal="center"/>
    </xf>
    <xf numFmtId="0" fontId="1" fillId="0" borderId="56" xfId="0" applyFont="1" applyBorder="1" applyAlignment="1" applyProtection="1">
      <alignment horizontal="center" vertical="center"/>
    </xf>
    <xf numFmtId="0" fontId="1" fillId="7" borderId="57" xfId="0" applyFont="1" applyFill="1" applyBorder="1" applyAlignment="1" applyProtection="1">
      <alignment horizontal="center"/>
      <protection locked="0"/>
    </xf>
    <xf numFmtId="0" fontId="1" fillId="8" borderId="57" xfId="0" applyFont="1" applyFill="1" applyBorder="1" applyAlignment="1" applyProtection="1">
      <alignment horizontal="center"/>
      <protection locked="0"/>
    </xf>
    <xf numFmtId="0" fontId="4" fillId="0" borderId="58" xfId="0" applyFont="1" applyBorder="1" applyAlignment="1" applyProtection="1">
      <alignment horizontal="center" vertical="center"/>
    </xf>
    <xf numFmtId="0" fontId="3" fillId="8" borderId="59" xfId="0" applyFont="1" applyFill="1" applyBorder="1" applyAlignment="1" applyProtection="1">
      <alignment horizontal="center"/>
    </xf>
    <xf numFmtId="0" fontId="3" fillId="8" borderId="60" xfId="0" applyFont="1" applyFill="1" applyBorder="1" applyAlignment="1" applyProtection="1">
      <alignment horizontal="center"/>
    </xf>
    <xf numFmtId="0" fontId="3" fillId="8" borderId="61" xfId="0" applyFont="1" applyFill="1" applyBorder="1" applyAlignment="1" applyProtection="1">
      <alignment horizontal="center"/>
    </xf>
    <xf numFmtId="0" fontId="1" fillId="0" borderId="57" xfId="0" applyFont="1" applyBorder="1" applyAlignment="1" applyProtection="1">
      <alignment horizontal="center"/>
      <protection locked="0"/>
    </xf>
    <xf numFmtId="1" fontId="3" fillId="7" borderId="31" xfId="0" applyNumberFormat="1" applyFont="1" applyFill="1" applyBorder="1" applyAlignment="1" applyProtection="1">
      <alignment horizontal="center"/>
      <protection locked="0"/>
    </xf>
    <xf numFmtId="1" fontId="3" fillId="8" borderId="31" xfId="0" applyNumberFormat="1" applyFont="1" applyFill="1" applyBorder="1" applyAlignment="1" applyProtection="1">
      <alignment horizontal="center"/>
      <protection locked="0"/>
    </xf>
    <xf numFmtId="0" fontId="3" fillId="0" borderId="45" xfId="0" applyFont="1" applyFill="1" applyBorder="1" applyAlignment="1" applyProtection="1">
      <alignment horizontal="center"/>
    </xf>
    <xf numFmtId="0" fontId="1" fillId="8" borderId="48" xfId="0" applyFont="1" applyFill="1" applyBorder="1" applyAlignment="1" applyProtection="1">
      <alignment horizontal="center" vertical="center"/>
    </xf>
    <xf numFmtId="0" fontId="1" fillId="8" borderId="49" xfId="0" applyFont="1" applyFill="1" applyBorder="1" applyAlignment="1" applyProtection="1">
      <alignment horizontal="center" vertical="center"/>
    </xf>
    <xf numFmtId="0" fontId="4" fillId="0" borderId="13" xfId="0" applyFont="1" applyBorder="1" applyAlignment="1" applyProtection="1">
      <alignment horizontal="center" vertical="center"/>
    </xf>
    <xf numFmtId="0" fontId="4" fillId="0" borderId="11" xfId="0" applyFont="1" applyBorder="1" applyAlignment="1" applyProtection="1">
      <alignment horizontal="center" vertical="center"/>
    </xf>
    <xf numFmtId="0" fontId="4" fillId="0" borderId="8" xfId="0" applyFont="1" applyBorder="1" applyAlignment="1" applyProtection="1">
      <alignment horizontal="center" vertical="center"/>
    </xf>
    <xf numFmtId="0" fontId="1" fillId="0" borderId="7" xfId="0" applyFont="1" applyBorder="1" applyAlignment="1" applyProtection="1">
      <alignment horizontal="center" vertical="center"/>
    </xf>
    <xf numFmtId="0" fontId="1" fillId="0" borderId="3" xfId="0" applyFont="1" applyBorder="1" applyAlignment="1" applyProtection="1">
      <alignment horizontal="center" vertical="center"/>
    </xf>
    <xf numFmtId="0" fontId="1" fillId="0" borderId="6" xfId="0" applyFont="1" applyBorder="1" applyAlignment="1" applyProtection="1">
      <alignment horizontal="center" vertical="center"/>
    </xf>
    <xf numFmtId="0" fontId="6" fillId="0" borderId="21" xfId="0" applyFont="1" applyBorder="1" applyAlignment="1" applyProtection="1">
      <alignment horizontal="center" vertical="center"/>
    </xf>
    <xf numFmtId="0" fontId="6" fillId="0" borderId="22" xfId="0" applyFont="1" applyBorder="1" applyAlignment="1" applyProtection="1">
      <alignment horizontal="center" vertical="center"/>
    </xf>
    <xf numFmtId="0" fontId="0" fillId="0" borderId="23" xfId="0" applyBorder="1" applyAlignment="1" applyProtection="1">
      <alignment horizontal="center" vertical="center"/>
    </xf>
    <xf numFmtId="0" fontId="0" fillId="0" borderId="24" xfId="0" applyBorder="1" applyAlignment="1" applyProtection="1">
      <alignment horizontal="center" vertical="center"/>
    </xf>
    <xf numFmtId="0" fontId="8" fillId="0" borderId="0" xfId="1" applyFont="1" applyBorder="1" applyAlignment="1" applyProtection="1">
      <alignment horizontal="left" vertical="center"/>
    </xf>
    <xf numFmtId="0" fontId="9" fillId="0" borderId="25" xfId="1" applyFont="1" applyBorder="1" applyAlignment="1" applyProtection="1">
      <alignment horizontal="center" vertical="center"/>
    </xf>
    <xf numFmtId="0" fontId="7" fillId="0" borderId="26" xfId="1" applyBorder="1" applyAlignment="1" applyProtection="1">
      <alignment horizontal="center" vertical="center"/>
    </xf>
    <xf numFmtId="0" fontId="7" fillId="0" borderId="27" xfId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center" vertical="center"/>
    </xf>
    <xf numFmtId="0" fontId="10" fillId="0" borderId="39" xfId="0" applyFont="1" applyBorder="1" applyAlignment="1" applyProtection="1">
      <alignment horizontal="right"/>
    </xf>
    <xf numFmtId="0" fontId="10" fillId="0" borderId="18" xfId="0" applyFont="1" applyBorder="1" applyAlignment="1" applyProtection="1">
      <alignment horizontal="right"/>
    </xf>
  </cellXfs>
  <cellStyles count="2">
    <cellStyle name="Link" xfId="1" builtinId="8"/>
    <cellStyle name="Standard" xfId="0" builtinId="0"/>
  </cellStyles>
  <dxfs count="8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scheme val="none"/>
      </font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scheme val="none"/>
      </font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scheme val="none"/>
      </font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scheme val="none"/>
      </font>
      <alignment horizontal="center" vertical="bottom" textRotation="0" wrapText="0" indent="0" justifyLastLine="0" shrinkToFit="0" readingOrder="0"/>
      <border diagonalUp="0" diagonalDown="0">
        <left/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scheme val="none"/>
      </font>
      <numFmt numFmtId="1" formatCode="0"/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numFmt numFmtId="1" formatCode="0"/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scheme val="none"/>
      </font>
      <numFmt numFmtId="0" formatCode="General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 style="thin">
          <color indexed="64"/>
        </horizontal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scheme val="none"/>
      </font>
      <numFmt numFmtId="0" formatCode="General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scheme val="none"/>
      </font>
      <numFmt numFmtId="0" formatCode="General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scheme val="none"/>
      </font>
      <numFmt numFmtId="0" formatCode="General"/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scheme val="none"/>
      </font>
      <numFmt numFmtId="0" formatCode="General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scheme val="none"/>
      </font>
      <numFmt numFmtId="0" formatCode="General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scheme val="none"/>
      </font>
      <numFmt numFmtId="0" formatCode="General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scheme val="none"/>
      </font>
      <numFmt numFmtId="0" formatCode="General"/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scheme val="none"/>
      </font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scheme val="none"/>
      </font>
      <numFmt numFmtId="0" formatCode="General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scheme val="none"/>
      </font>
      <numFmt numFmtId="0" formatCode="General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scheme val="none"/>
      </font>
      <numFmt numFmtId="0" formatCode="General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scheme val="none"/>
      </font>
      <numFmt numFmtId="0" formatCode="General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scheme val="none"/>
      </font>
      <numFmt numFmtId="0" formatCode="General"/>
      <alignment horizontal="center" vertical="bottom" textRotation="0" wrapText="0" indent="0" justifyLastLine="0" shrinkToFit="0" readingOrder="0"/>
      <border diagonalUp="0" diagonalDown="0">
        <left/>
        <right style="medium">
          <color indexed="64"/>
        </right>
        <top/>
        <bottom/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scheme val="none"/>
      </font>
      <numFmt numFmtId="0" formatCode="General"/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scheme val="none"/>
      </font>
      <numFmt numFmtId="0" formatCode="General"/>
      <alignment horizontal="center" vertical="bottom" textRotation="0" wrapText="0" indent="0" justifyLastLine="0" shrinkToFit="0" readingOrder="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scheme val="none"/>
      </font>
      <numFmt numFmtId="0" formatCode="General"/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/>
        <top/>
        <bottom/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 style="thin">
          <color indexed="64"/>
        </horizontal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scheme val="none"/>
      </font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border diagonalUp="0" diagonalDown="0">
        <left style="thin">
          <color theme="2" tint="-0.89999084444715716"/>
        </left>
        <right style="medium">
          <color indexed="64"/>
        </right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scheme val="none"/>
      </font>
      <alignment vertical="center" textRotation="0" wrapText="0" indent="0" justifyLastLine="0" shrinkToFit="0" readingOrder="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scheme val="none"/>
      </font>
      <alignment horizontal="center" vertical="center" textRotation="0" wrapText="0" indent="0" justifyLastLine="0" shrinkToFit="0" readingOrder="0"/>
      <protection locked="1" hidden="0"/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</dxfs>
  <tableStyles count="0" defaultTableStyle="TableStyleMedium2" defaultPivotStyle="PivotStyleLight16"/>
  <colors>
    <mruColors>
      <color rgb="FF95B850"/>
      <color rgb="FF8064A2"/>
      <color rgb="FF0070C0"/>
      <color rgb="FFFFC000"/>
      <color rgb="FFD60000"/>
      <color rgb="FF94B850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hyperlink" Target="http://www.lernlinie.de/to/mathes3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213241</xdr:colOff>
      <xdr:row>0</xdr:row>
      <xdr:rowOff>286722</xdr:rowOff>
    </xdr:from>
    <xdr:to>
      <xdr:col>1</xdr:col>
      <xdr:colOff>301009</xdr:colOff>
      <xdr:row>2</xdr:row>
      <xdr:rowOff>17010</xdr:rowOff>
    </xdr:to>
    <xdr:pic>
      <xdr:nvPicPr>
        <xdr:cNvPr id="7" name="Grafik 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723315A-212E-4D3E-AB3E-2CD946D2F805}"/>
            </a:ext>
          </a:extLst>
        </xdr:cNvPr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44" t="22059" r="6355" b="16716"/>
        <a:stretch/>
      </xdr:blipFill>
      <xdr:spPr>
        <a:xfrm>
          <a:off x="213241" y="286722"/>
          <a:ext cx="1807955" cy="355810"/>
        </a:xfrm>
        <a:prstGeom prst="rect">
          <a:avLst/>
        </a:prstGeom>
      </xdr:spPr>
    </xdr:pic>
    <xdr:clientData/>
  </xdr:twoCellAnchor>
  <xdr:twoCellAnchor editAs="oneCell">
    <xdr:from>
      <xdr:col>56</xdr:col>
      <xdr:colOff>489580</xdr:colOff>
      <xdr:row>35</xdr:row>
      <xdr:rowOff>1</xdr:rowOff>
    </xdr:from>
    <xdr:to>
      <xdr:col>58</xdr:col>
      <xdr:colOff>0</xdr:colOff>
      <xdr:row>36</xdr:row>
      <xdr:rowOff>0</xdr:rowOff>
    </xdr:to>
    <xdr:pic>
      <xdr:nvPicPr>
        <xdr:cNvPr id="8" name="Grafik 7">
          <a:extLst>
            <a:ext uri="{FF2B5EF4-FFF2-40B4-BE49-F238E27FC236}">
              <a16:creationId xmlns:a16="http://schemas.microsoft.com/office/drawing/2014/main" id="{0F94BCAB-5C5A-46CA-B61F-629D5CF43A7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737502" y="7638556"/>
          <a:ext cx="1056686" cy="191736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Mathes_3" displayName="Mathes_3" ref="A5:AB35" totalsRowShown="0" headerRowDxfId="59" dataDxfId="58" tableBorderDxfId="57">
  <autoFilter ref="A5:AB35" xr:uid="{00000000-0009-0000-0100-000001000000}"/>
  <tableColumns count="28">
    <tableColumn id="1" xr3:uid="{00000000-0010-0000-0000-000001000000}" name="Name" dataDxfId="56"/>
    <tableColumn id="21" xr3:uid="{00000000-0010-0000-0000-000015000000}" name="Form1" dataDxfId="55"/>
    <tableColumn id="2" xr3:uid="{00000000-0010-0000-0000-000002000000}" name="ZuO1" dataDxfId="54"/>
    <tableColumn id="12" xr3:uid="{00000000-0010-0000-0000-00000C000000}" name="GuM1" dataDxfId="53"/>
    <tableColumn id="11" xr3:uid="{00000000-0010-0000-0000-00000B000000}" name="DHW1" dataDxfId="52"/>
    <tableColumn id="10" xr3:uid="{00000000-0010-0000-0000-00000A000000}" name="RuF1" dataDxfId="51"/>
    <tableColumn id="3" xr3:uid="{00000000-0010-0000-0000-000003000000}" name="ZuO2" dataDxfId="50">
      <calculatedColumnFormula>IF(B6="","",IF(B6="A",IF(C6="","",IF(C6=0,0,IF(C6=1,0,IF(C6=2,7,IF(C6=3,11,IF(C6=4,16,IF(C6=5,16,IF(C6=6,21,IF(C6=7,27,IF(C6=8,37,IF(C6=9,44,IF(C6=10,53,IF(C6=11,56,IF(C6=12,64,IF(C6=13,72,IF(C6=14,80,IF(C6=15,86,IF(C6=16,88,IF(C6=17,92,IF(C6=18,95,IF(C6=19,96,IF(C6=20,97,IF(C6=21,100,IF(C6=0,0,IF(C6&gt;=22,"ungültiger Wert"))))))))))))))))))))))))),IF(B6="B",IF(C6="","",IF(C6=0,0,IF(C6=1,0,IF(C6=2,1,IF(C6=3,2,IF(C6=4,7,IF(C6=5,11,IF(C6=6,15,IF(C6=7,17,IF(C6=8,21,IF(C6=9,27,IF(C6=10,33,IF(C6=11,36,IF(C6=12,41,IF(C6=13,45,IF(C6=14,59,IF(C6=15,69,IF(C6=16,73,IF(C6=17,80,IF(C6=18,86,IF(C6=19,91,IF(C6=20,93,IF(C6=21,97,IF(C6=22,98,IF(C6=23,100,IF(C6=24,100,IF(C6=0,0,IF(C6&gt;=25,"ungültiger Wert")))))))))))))))))))))))))))),IF(B6="C",IF(C6="","",IF(C6=0,1,IF(C6=1,4,IF(C6=2,9,IF(C6=3,10,IF(C6=4,12,IF(C6=5,17,IF(C6=6,24,IF(C6=7,30,IF(C6=8,33,IF(C6=9,36,IF(C6=10,42,IF(C6=11,49,IF(C6=12,52,IF(C6=13,63,IF(C6=14,69,IF(C6=15,77,IF(C6=16,84,IF(C6=17,89,IF(C6=18,92,IF(C6=19,97,IF(C6=20,98,IF(C6=21,100,IF(C6=0,0,IF(C6&gt;=22,"ungültiger Wert"))))))))))))))))))))))))),IF(B6="D",IF(C6="","",IF(C6=0,1,IF(C6=1,1,IF(C6=2,4,IF(C6=3,7,IF(C6=4,8,IF(C6=5,11,IF(C6=6,14,IF(C6=7,18,IF(C6=8,26,IF(C6=9,31,IF(C6=10,36,IF(C6=11,41,IF(C6=12,45,IF(C6=13,48,IF(C6=14,57,IF(C6=15,64,IF(C6=16,70,IF(C6=17,83,IF(C6=18,94,IF(C6=19,98,IF(C6=20,99,IF(C6=21,100,IF(C6=22,100,IF(C6=0,0,IF(C6&gt;=23,"ungültiger Wert")))))))))))))))))))))))))))))))</calculatedColumnFormula>
    </tableColumn>
    <tableColumn id="17" xr3:uid="{00000000-0010-0000-0000-000011000000}" name="GuM2" dataDxfId="49">
      <calculatedColumnFormula>IF(B6="","",IF(B6="A",IF(D6="","",IF(D6=0,2,IF(D6=1,2,IF(D6=2,6,IF(D6=3,9,IF(D6=4,16,IF(D6=5,20,IF(D6=6,26,IF(D6=7,38,IF(D6=8,45,IF(D6=9,55,IF(D6=10,68,IF(D6=11,75,IF(D6=12,82,IF(D6=13,90,IF(D6=14,95,IF(D6=15,98,IF(D6=16,100,IF(D6=17,100,IF(D6=18,100,IF(D6=19,100,IF(D6=20,100,IF(D6=0,0,IF(D6&gt;=21,"ungültiger Wert")))))))))))))))))))))))),IF(B6="B",IF(D6="","",IF(D6=0,1,IF(D6=1,4,IF(D6=2,5,IF(D6=3,12,IF(D6=4,15,IF(D6=5,23,IF(D6=6,31,IF(D6=7,39,IF(D6=8,46,IF(D6=9,58,IF(D6=10,67,IF(D6=11,77,IF(D6=12,83,IF(D6=13,87,IF(D6=14,80,IF(D6=15,93,IF(D6=16,96,IF(D6=17,99,IF(D6=18,100,IF(D6=19,100,IF(D6=20,100,IF(D6=21,100,IF(D6=0,0,IF(D6&gt;=22,"ungültiger Wert"))))))))))))))))))))))))),IF(B6="C",IF(D6="","",IF(D6=0,1,IF(D6=1,2,IF(D6=2,10,IF(D6=3,20,IF(D6=4,33,IF(D6=5,43,IF(D6=6,51,IF(D6=7,53,IF(D6=8,62,IF(D6=9,69,IF(D6=10,76,IF(D6=11,93,IF(D6=12,94,IF(D6=13,98,IF(D6=14,100,IF(D6=0,0,IF(D6&gt;=15,"ungültiger Wert")))))))))))))))))),IF(B6="D",IF(D6="","",IF(D6=0,0,IF(D6=1,5,IF(D6=2,9,IF(D6=3,13,IF(D6=4,20,IF(D6=5,30,IF(D6=6,40,IF(D6=7,49,IF(D6=8,58,IF(D6=9,71,IF(D6=10,75,IF(D6=11,80,IF(D6=12,81,IF(D6=13,90,IF(D6=14,96,IF(D6=15,99,IF(D6=16,100,IF(D6=17,100,IF(D6=18,100,IF(D6=0,0,IF(D6&gt;=19,"ungültiger Wert")))))))))))))))))))))))))))</calculatedColumnFormula>
    </tableColumn>
    <tableColumn id="16" xr3:uid="{00000000-0010-0000-0000-000010000000}" name="DHW2" dataDxfId="48">
      <calculatedColumnFormula>IF(B6="","",IF(B6="A",IF(E6="","",IF(E6=0,7,IF(E6=1,12,IF(E6=2,20,IF(E6=3,43,IF(E6=4,59,IF(E6=5,77,IF(E6=6,86,IF(E6=7,91,IF(E6=8,95,IF(E6=9,100,IF(E6=0,0,IF(E6&gt;=10,"ungültiger Wert"))))))))))))),IF(B6="B",IF(E6="","",IF(E6=0,8,IF(E6=1,21,IF(E6=2,30,IF(E6=3,52,IF(E6=4,84,IF(E6=5,100,IF(E6=0,0,IF(E6&gt;=6,"ungültiger Wert"))))))))),IF(B6="C",IF(E6="","",IF(E6=0,17,IF(E6=1,19,IF(E6=2,21,IF(E6=3,36,IF(E6=4,44,IF(E6=5,57,IF(E6=6,75,IF(E6=7,90,IF(E6=8,98,IF(E6=9,100,IF(E6=10,100,IF(E6=11,100,IF(E6=0,0,IF(E6&gt;=12,"ungültiger Wert"))))))))))))))),IF(B6="D",IF(E6="","",IF(E6=0,12,IF(E6=1,20,IF(E6=2,29,IF(E6=3,52,IF(E6=4,69,IF(E6=5,100,IF(E6=0,0,IF(E6&gt;=6,"ungültiger Wert"))))))))))))))</calculatedColumnFormula>
    </tableColumn>
    <tableColumn id="15" xr3:uid="{00000000-0010-0000-0000-00000F000000}" name="RuF2" dataDxfId="47">
      <calculatedColumnFormula>IF(B6="","",IF(B6="A",IF(F6="","",IF(F6=0,9,IF(F6=1,10,IF(F6=2,19,IF(F6=3,27,IF(F6=4,34,IF(F6=5,49,IF(F6=6,63,IF(F6=7,75,IF(F6=8,88,IF(F6=9,97,IF(F6=10,100,IF(F6=11,100,IF(F6=0,0,IF(F6&gt;=12,"ungültiger Wert"))))))))))))))),IF(B6="B",IF(F6="","",IF(F6=0,14,IF(F6=1,18,IF(F6=2,22,IF(F6=3,24,IF(F6=4,28,IF(F6=5,35,IF(F6=6,41,IF(F6=7,47,IF(F6=8,62,IF(F6=9,74,IF(F6=10,86,IF(F6=11,93,IF(F6=12,100,IF(F6=13,100,IF(F6=14,100,IF(F6=0,0,IF(F6&gt;=15,"ungültiger Wert")))))))))))))))))),IF(B6="C",IF(F6="","",IF(F6=0,7,IF(F6=1,7,IF(F6=2,11,IF(F6=3,18,IF(F6=4,27,IF(F6=5,28,IF(F6=6,39,IF(F6=7,54,IF(F6=8,67,IF(F6=9,81,IF(F6=10,88,IF(F6=11,93,IF(F6=12,98,IF(F6=13,99,IF(F6=14,100,IF(F6=0,0,IF(F6&gt;=15,"ungültiger Wert")))))))))))))))))),IF(B6="D",IF(F6="","",IF(F6=0,4,IF(F6=1,6,IF(F6=2,10,IF(F6=3,16,IF(F6=4,26,IF(F6=5,29,IF(F6=6,37,IF(F6=7,51,IF(F6=8,58,IF(F6=9,60,IF(F6=10,68,IF(F6=11,77,IF(F6=12,85,IF(F6=13,90,IF(F6=14,97,IF(F6=15,97,IF(F6=16,100,IF(F6=0,0,IF(F6&gt;=17,"ungültiger Wert")))))))))))))))))))))))))</calculatedColumnFormula>
    </tableColumn>
    <tableColumn id="4" xr3:uid="{00000000-0010-0000-0000-000004000000}" name="ZuO3" dataDxfId="46">
      <calculatedColumnFormula>IF(B6="","",IF(B6="A",IF(C6="","",IF(C6=0,"&lt;33",IF(C6=1,"&lt;33",IF(C6=2,33,IF(C6=3,35,IF(C6=4,37,IF(C6=5,37,IF(C6=6,41,IF(C6=7,43,IF(C6=8,45,IF(C6=9,47,IF(C6=10,49,IF(C6=11,51,IF(C6=12,53,IF(C6=13,55,IF(C6=14,57,IF(C6=15,59,IF(C6=16,61,IF(C6=17,63,IF(C6=18,65,IF(C6=19,67,IF(C6=20,69,IF(C6=21,71,IF(C6=0,0,IF(C6&gt;=22,"ungültiger Wert"))))))))))))))))))))))))),IF(B6="B",IF(C6="","",IF(C6=0,"&lt;29",IF(C6=1,"&lt;29",IF(C6=2,29,IF(C6=3,30,IF(C6=4,32,IF(C6=5,34,IF(C6=6,36,IF(C6=7,38,IF(C6=8,40,IF(C6=9,42,IF(C6=10,44,IF(C6=11,46,IF(C6=12,48,IF(C6=13,50,IF(C6=14,52,IF(C6=15,54,IF(C6=16,56,IF(C6=17,58,IF(C6=18,60,IF(C6=19,62,IF(C6=20,64,IF(C6=21,66,IF(C6=22,68,IF(C6=23,70,IF(C6=24,"&gt;70",IF(C6=0,0,IF(C6&gt;=25,"ungültiger Wert")))))))))))))))))))))))))))),IF(B6="C",IF(C6="","",IF(C6=0,29,IF(C6=1,31,IF(C6=2,33,IF(C6=3,35,IF(C6=4,37,IF(C6=5,38,IF(C6=6,40,IF(C6=7,42,IF(C6=8,44,IF(C6=9,46,IF(C6=10,48,IF(C6=11,50,IF(C6=12,52,IF(C6=13,53,IF(C6=14,55,IF(C6=15,57,IF(C6=16,59,IF(C6=17,61,IF(C6=18,63,IF(C6=19,65,IF(C6=20,67,IF(C6=21,68,IF(C6=0,0,IF(C6&gt;=22,"ungültiger Wert"))))))))))))))))))))))))),IF(B6="D",IF(C6="","",IF(C6=0,25,IF(C6=1,25,IF(C6=2,29,IF(C6=3,31,IF(C6=4,33,IF(C6=5,35,IF(C6=6,37,IF(C6=7,39,IF(C6=8,41,IF(C6=9,43,IF(C6=10,45,IF(C6=11,47,IF(C6=12,49,IF(C6=13,51,IF(C6=14,53,IF(C6=15,55,IF(C6=16,57,IF(C6=17,59,IF(C6=18,61,IF(C6=19,63,IF(C6=20,65,IF(C6=21,67,IF(C6=22,"&gt;67",IF(C6=0,0,IF(C6&gt;=23,"ungültiger Wert")))))))))))))))))))))))))))))))</calculatedColumnFormula>
    </tableColumn>
    <tableColumn id="20" xr3:uid="{00000000-0010-0000-0000-000014000000}" name="GuM3" dataDxfId="45">
      <calculatedColumnFormula>IF(B6="","",IF(B6="A",IF(D6="","",IF(D6=0,26,IF(D6=1,26,IF(D6=2,32,IF(D6=3,35,IF(D6=4,37,IF(D6=5,40,IF(D6=6,43,IF(D6=7,45,IF(D6=8,48,IF(D6=9,51,IF(D6=10,53,IF(D6=11,56,IF(D6=12,59,IF(D6=13,62,IF(D6=14,64,IF(D6=15,67,IF(D6=16,70,IF(D6=17,"&gt;70",IF(D6=18,"&gt;70",IF(D6=19,"&gt;70",IF(D6=20,"&gt;70",IF(D6=0,0,IF(D6&gt;=21,"ungültiger Wert")))))))))))))))))))))))),IF(B6="B",IF(D6="","",IF(D6=0,29,IF(D6=1,31,IF(D6=2,33,IF(D6=3,36,IF(D6=4,38,IF(D6=5,41,IF(D6=6,43,IF(D6=7,46,IF(D6=8,48,IF(D6=9,51,IF(D6=10,53,IF(D6=11,56,IF(D6=12,58,IF(D6=13,60,IF(D6=14,63,IF(D6=15,65,IF(D6=16,68,IF(D6=17,70,IF(D6=18,73,IF(D6=19,"&gt;73",IF(D6=20,"&gt;73",IF(D6=21,"&gt;73",IF(D6=0,0,IF(D6&gt;=22,"ungültiger Wert"))))))))))))))))))))))))),IF(B6="C",IF(D6="","",IF(D6=0,30,IF(D6=1,33,IF(D6=2,36,IF(D6=3,39,IF(D6=4,42,IF(D6=5,45,IF(D6=6,47,IF(D6=7,50,IF(D6=8,53,IF(D6=9,56,IF(D6=10,59,IF(D6=11,61,IF(D6=12,64,IF(D6=13,67,IF(D6=14,70,IF(D6=0,0,IF(D6&gt;=15,"ungültiger Wert")))))))))))))))))),IF(B6="D",IF(D6="","",IF(D6=0,"&lt;32",IF(D6=1,32,IF(D6=2,35,IF(D6=3,37,IF(D6=4,40,IF(D6=5,43,IF(D6=6,45,IF(D6=7,48,IF(D6=8,50,IF(D6=9,53,IF(D6=10,56,IF(D6=11,58,IF(D6=12,61,IF(D6=13,63,IF(D6=14,66,IF(D6=15,69,IF(D6=16,71,IF(D6=17,"&gt;71",IF(D6=18,"&gt;71",IF(D6=0,0,IF(D6&gt;=19,"ungültiger Wert")))))))))))))))))))))))))))</calculatedColumnFormula>
    </tableColumn>
    <tableColumn id="19" xr3:uid="{00000000-0010-0000-0000-000013000000}" name="DHW3" dataDxfId="44">
      <calculatedColumnFormula>IF(B6="","",IF(B6="A",IF(E6="","",IF(E6=0,32,IF(E6=1,36,IF(E6=2,41,IF(E6=3,45,IF(E6=4,50,IF(E6=5,54,IF(E6=6,58,IF(E6=7,63,IF(E6=8,67,IF(E6=9,72,IF(E6=0,0,IF(E6&gt;=10,"ungültiger Wert"))))))))))))),IF(B6="B",IF(E6="","",IF(E6=0,30,IF(E6=1,36,IF(E6=2,43,IF(E6=3,50,IF(E6=4,56,IF(E6=5,63,IF(E6=0,0,IF(E6&gt;=6,"ungültiger Wert"))))))))),IF(B6="C",IF(E6="","",IF(E6=0,33,IF(E6=1,37,IF(E6=2,41,IF(E6=3,45,IF(E6=4,48,IF(E6=5,52,IF(E6=6,56,IF(E6=7,60,IF(E6=8,64,IF(E6=9,67,IF(E6=10,"&gt;67",IF(E6=11,"&gt;67",IF(E6=0,0,IF(E6&gt;=12,"ungültiger Wert"))))))))))))))),IF(B6="D",IF(E6="","",IF(E6=0,31,IF(E6=1,37,IF(E6=2,43,IF(E6=3,49,IF(E6=4,55,IF(E6=5,61,IF(E6=0,0,IF(E6&gt;=6,"ungültiger Wert"))))))))))))))</calculatedColumnFormula>
    </tableColumn>
    <tableColumn id="18" xr3:uid="{00000000-0010-0000-0000-000012000000}" name="RuF3" dataDxfId="43">
      <calculatedColumnFormula>IF(B6="","",IF(B6="A",IF(F6="","",IF(F6=0,31,IF(F6=1,34,IF(F6=2,38,IF(F6=3,42,IF(F6=4,45,IF(F6=5,49,IF(F6=6,53,IF(F6=7,56,IF(F6=8,60,IF(F6=9,63,IF(F6=10,67,IF(F6=11,"&gt;67",IF(F6=0,0,IF(F6&gt;=12,"ungültiger Wert"))))))))))))))),IF(B6="B",IF(F6="","",IF(F6=0,33,IF(F6=1,36,IF(F6=2,38,IF(F6=3,41,IF(F6=4,43,IF(F6=5,46,IF(F6=6,49,IF(F6=7,51,IF(F6=8,54,IF(F6=9,56,IF(F6=10,59,IF(F6=11,62,IF(F6=12,64,IF(F6=13,"&gt;64",IF(F6=14,"&gt;64",IF(F6=0,0,IF(F6&gt;=15,"ungültiger Wert")))))))))))))))))),IF(B6="C",IF(F6="","",IF(F6=0,29,IF(F6=1,29,IF(F6=2,35,IF(F6=3,38,IF(F6=4,41,IF(F6=5,45,IF(F6=6,48,IF(F6=7,51,IF(F6=8,54,IF(F6=9,57,IF(F6=10,60,IF(F6=11,63,IF(F6=12,66,IF(F6=13,69,IF(F6=14,72,IF(F6=0,0,IF(F6&gt;=15,"ungültiger Wert")))))))))))))))))),IF(B6="D",IF(F6="","",IF(F6=0,31,IF(F6=1,33,IF(F6=2,36,IF(F6=3,38,IF(F6=4,41,IF(F6=5,43,IF(F6=6,45,IF(F6=7,48,IF(F6=8,50,IF(F6=9,53,IF(F6=10,55,IF(F6=11,58,IF(F6=12,60,IF(F6=13,62,IF(F6=14,65,IF(F6=15,67,IF(F6=16,70,IF(F6=0,0,IF(F6&gt;=17,"ungültiger Wert")))))))))))))))))))))))))</calculatedColumnFormula>
    </tableColumn>
    <tableColumn id="5" xr3:uid="{00000000-0010-0000-0000-000005000000}" name="Spalte1" dataDxfId="42"/>
    <tableColumn id="29" xr3:uid="{00000000-0010-0000-0000-00001D000000}" name="Form2" dataDxfId="41"/>
    <tableColumn id="23" xr3:uid="{00000000-0010-0000-0000-000017000000}" name="ZuO4" dataDxfId="40"/>
    <tableColumn id="24" xr3:uid="{00000000-0010-0000-0000-000018000000}" name="GuM4" dataDxfId="39"/>
    <tableColumn id="25" xr3:uid="{00000000-0010-0000-0000-000019000000}" name="DHW4" dataDxfId="38"/>
    <tableColumn id="22" xr3:uid="{00000000-0010-0000-0000-000016000000}" name="RuF4" dataDxfId="37"/>
    <tableColumn id="14" xr3:uid="{00000000-0010-0000-0000-00000E000000}" name="ZuO5" dataDxfId="36">
      <calculatedColumnFormula>IF(P6="","",IF(P6="A",IF(Q6="","",IF(Q6=0,0,IF(Q6=1,1,IF(Q6=2,2,IF(Q6=3,4,IF(Q6=4,8,IF(Q6=5,12,IF(Q6=6,16,IF(Q6=7,24,IF(Q6=8,28,IF(Q6=9,32,IF(Q6=10,37,IF(Q6=11,45,IF(Q6=12,53,IF(Q6=13,63,IF(Q6=14,65,IF(Q6=15,76,IF(Q6=16,85,IF(Q6=17,92,IF(Q6=18,95,IF(Q6=19,97,IF(Q6=20,98,IF(Q6=21,100,IF(Q6=0,0,IF(Q6&gt;=22,"ungültiger Wert"))))))))))))))))))))))))),IF(P6="B",IF(Q6="","",IF(Q6=0,1,IF(Q6=1,2,IF(Q6=2,4,IF(Q6=3,4,IF(Q6=4,6,IF(Q6=5,14,IF(Q6=6,16,IF(Q6=7,18,IF(Q6=8,24,IF(Q6=9,28,IF(Q6=10,34,IF(Q6=11,37,IF(Q6=12,40,IF(Q6=13,52,IF(Q6=14,55,IF(Q6=15,62,IF(Q6=16,67,IF(Q6=17,78,IF(Q6=18,85,IF(Q6=19,86,IF(Q6=20,95,IF(Q6=21,97,IF(Q6=22,99,IF(Q6=23,100,IF(Q6=24,100,IF(Q6=0,0,IF(Q6&gt;=25,"ungültiger Wert")))))))))))))))))))))))))))),IF(P6="C",IF(Q6="","",IF(Q6=0,0,IF(Q6=1,4,IF(Q6=2,9,IF(Q6=3,15,IF(Q6=4,18,IF(Q6=5,23,IF(Q6=6,27,IF(Q6=7,30,IF(Q6=8,33,IF(Q6=9,39,IF(Q6=10,45,IF(Q6=11,51,IF(Q6=12,59,IF(Q6=13,63,IF(Q6=14,69,IF(Q6=15,75,IF(Q6=16,78,IF(Q6=17,80,IF(Q6=18,89,IF(Q6=19,94,IF(Q6=20,98,IF(Q6=21,100,IF(Q6=0,0,IF(Q6&gt;=22,"ungültiger Wert"))))))))))))))))))))))))),IF(P6="D",IF(Q6="","",IF(Q6=0,1,IF(Q6=1,1,IF(Q6=2,1,IF(Q6=3,4,IF(Q6=4,6,IF(Q6=5,11,IF(Q6=6,11,IF(Q6=7,14,IF(Q6=8,19,IF(Q6=9,25,IF(Q6=10,31,IF(Q6=11,35,IF(Q6=12,41,IF(Q6=13,47,IF(Q6=14,52,IF(Q6=15,68,IF(Q6=16,77,IF(Q6=17,84,IF(Q6=18,95,IF(Q6=19,96,IF(Q6=20,99,IF(Q6=21,99,IF(Q6=22,100,IF(Q6=0,0,IF(Q6&gt;=23,"ungültiger Wert")))))))))))))))))))))))))))))))</calculatedColumnFormula>
    </tableColumn>
    <tableColumn id="28" xr3:uid="{00000000-0010-0000-0000-00001C000000}" name="GuM5" dataDxfId="35">
      <calculatedColumnFormula>IF(P6="","",IF(P6="A",IF(R6="","",IF(R6=0,0,IF(R6=1,1,IF(R6=2,1,IF(R6=3,1,IF(R6=4,6,IF(R6=5,7,IF(R6=6,12,IF(R6=7,19,IF(R6=8,31,IF(R6=9,37,IF(R6=10,46,IF(R6=11,53,IF(R6=12,67,IF(R6=13,79,IF(R6=14,84,IF(R6=15,89,IF(R6=16,95,IF(R6=17,97,IF(R6=18,99,IF(R6=19,99,IF(R6=20,100,IF(R6=0,0,IF(R6&gt;=21,"ungültiger Wert")))))))))))))))))))))))),IF(P6="B",IF(R6="","",IF(R6=0,1,IF(R6=1,4,IF(R6=2,5,IF(R6=3,7,IF(R6=4,12,IF(R6=5,19,IF(R6=6,25,IF(R6=7,33,IF(R6=8,44,IF(R6=9,49,IF(R6=10,62,IF(R6=11,68,IF(R6=12,73,IF(R6=13,77,IF(R6=14,86,IF(R6=15,90,IF(R6=16,93,IF(R6=17,97,IF(R6=18,98,IF(R6=19,99,IF(R6=20,99,IF(R6=21,100,IF(R6=0,0,IF(R6&gt;=22,"ungültiger Wert"))))))))))))))))))))))))),IF(P6="C",IF(R6="","",IF(R6=0,2,IF(R6=1,3,IF(R6=2,12,IF(R6=3,17,IF(R6=4,25,IF(R6=5,32,IF(R6=6,40,IF(R6=7,46,IF(R6=8,55,IF(R6=9,66,IF(R6=10,72,IF(R6=11,80,IF(R6=12,87,IF(R6=13,98,IF(R6=14,100,IF(R6=0,0,IF(R6&gt;=15,"ungültiger Wert")))))))))))))))))),IF(P6="D",IF(R6="","",IF(R6=0,0,IF(R6=1,0,IF(R6=2,0,IF(R6=3,2,IF(R6=4,9,IF(R6=5,16,IF(R6=6,19,IF(R6=7,31,IF(R6=8,35,IF(R6=9,48,IF(R6=10,57,IF(R6=11,70,IF(R6=12,78,IF(R6=13,85,IF(R6=14,90,IF(R6=15,97,IF(R6=16,99,IF(R6=17,100,IF(R6=18,100,IF(R6=0,0,IF(R6&gt;=19,"ungültiger Wert")))))))))))))))))))))))))))</calculatedColumnFormula>
    </tableColumn>
    <tableColumn id="27" xr3:uid="{00000000-0010-0000-0000-00001B000000}" name="DHW5" dataDxfId="34">
      <calculatedColumnFormula>IF(P6="","",IF(P6="A",IF(S6="","",IF(S6=0,3,IF(S6=1,7,IF(S6=2,10,IF(S6=3,26,IF(S6=4,38,IF(S6=5,65,IF(S6=6,71,IF(S6=7,84,IF(S6=8,95,IF(S6=9,100,IF(S6=0,0,IF(S6&gt;=10,"ungültiger Wert"))))))))))))),IF(P6="B",IF(S6="","",IF(S6=0,10,IF(S6=1,16,IF(S6=2,25,IF(S6=3,49,IF(S6=4,65,IF(S6=5,100,IF(S6=0,0,IF(S6&gt;=6,"ungültiger Wert"))))))))),IF(P6="C",IF(S6="","",IF(S6=0,8,IF(S6=1,11,IF(S6=2,15,IF(S6=3,29,IF(S6=4,39,IF(S6=5,51,IF(S6=6,62,IF(S6=7,70,IF(S6=8,84,IF(S6=9,96,IF(S6=10,99,IF(S6=11,100,IF(S6=0,0,IF(S6&gt;=12,"ungültiger Wert"))))))))))))))),IF(P6="D",IF(S6="","",IF(S6=0,6,IF(S6=1,9,IF(S6=2,14,IF(S6=3,42,IF(S6=4,56,IF(S6=5,100,IF(S6=0,0,IF(S6&gt;=6,"ungültiger Wert"))))))))))))))</calculatedColumnFormula>
    </tableColumn>
    <tableColumn id="26" xr3:uid="{00000000-0010-0000-0000-00001A000000}" name="RuF5" dataDxfId="33">
      <calculatedColumnFormula>IF(P6="","",IF(P6="A",IF(T6="","",IF(T6=0,3,IF(T6=1,3,IF(T6=2,5,IF(T6=3,10,IF(T6=4,21,IF(T6=5,28,IF(T6=6,39,IF(T6=7,62,IF(T6=8,79,IF(T6=9,91,IF(T6=10,98,IF(T6=11,100,IF(T6=0,0,IF(T6&gt;=12,"ungültiger Wert"))))))))))))))),IF(P6="B",IF(T6="","",IF(T6=0,1,IF(T6=1,1,IF(T6=2,3,IF(T6=3,7,IF(T6=4,8,IF(T6=5,13,IF(T6=6,22,IF(T6=7,30,IF(T6=8,50,IF(T6=9,67,IF(T6=10,84,IF(T6=11,96,IF(T6=12,99,IF(T6=13,100,IF(T6=14,100,IF(T6=0,0,IF(T6&gt;=15,"ungültiger Wert")))))))))))))))))),IF(P6="C",IF(T6="","",IF(T6=0,5,IF(T6=1,5,IF(T6=2,6,IF(T6=3,11,IF(T6=4,12,IF(T6=5,19,IF(T6=6,28,IF(T6=7,35,IF(T6=8,49,IF(T6=9,65,IF(T6=10,74,IF(T6=11,85,IF(T6=12,94,IF(T6=13,98,IF(T6=14,100,IF(T6=0,0,IF(T6&gt;=15,"ungültiger Wert")))))))))))))))))),IF(P6="D",IF(T6="","",IF(T6=0,0,IF(T6=1,1,IF(T6=2,1,IF(T6=3,5,IF(T6=4,10,IF(T6=5,15,IF(T6=6,21,IF(T6=7,28,IF(T6=8,36,IF(T6=9,48,IF(T6=10,64,IF(T6=11,71,IF(T6=12,78,IF(T6=13,91,IF(T6=14,96,IF(T6=15,98,IF(T6=16,100,IF(T6=0,0,IF(T6&gt;=17,"ungültiger Wert")))))))))))))))))))))))))</calculatedColumnFormula>
    </tableColumn>
    <tableColumn id="13" xr3:uid="{00000000-0010-0000-0000-00000D000000}" name="ZuO6" dataDxfId="32">
      <calculatedColumnFormula>IF(P6="","",IF(P6="A",IF(Q6="","",IF(Q6=0,"&lt;27",IF(Q6=1,27,IF(Q6=2,30,IF(Q6=3,31,IF(Q6=4,34,IF(Q6=5,36,IF(Q6=6,38,IF(Q6=7,40,IF(Q6=8,42,IF(Q6=9,44,IF(Q6=10,46,IF(Q6=11,49,IF(Q6=12,51,IF(Q6=13,53,IF(Q6=14,55,IF(Q6=15,57,IF(Q6=16,59,IF(Q6=17,61,IF(Q6=18,64,IF(Q6=19,66,IF(Q6=20,68,IF(Q6=21,70,IF(Q6=0,0,IF(Q6&gt;=22,"ungültiger Wert"))))))))))))))))))))))))),IF(P6="B",IF(Q6="","",IF(Q6=0,26,IF(Q6=1,28,IF(Q6=2,30,IF(Q6=3,30,IF(Q6=4,34,IF(Q6=5,35,IF(Q6=6,37,IF(Q6=7,39,IF(Q6=8,41,IF(Q6=9,43,IF(Q6=10,45,IF(Q6=11,46,IF(Q6=12,48,IF(Q6=13,50,IF(Q6=14,52,IF(Q6=15,54,IF(Q6=16,56,IF(Q6=17,57,IF(Q6=18,59,IF(Q6=19,61,IF(Q6=20,63,IF(Q6=21,65,IF(Q6=22,67,IF(Q6=23,68,IF(Q6=24,"&gt;68",IF(Q6=0,0,IF(Q6&gt;=25,"ungültiger Wert")))))))))))))))))))))))))))),IF(P6="C",IF(Q6="","",IF(Q6=0,"&lt;33",IF(Q6=1,33,IF(Q6=2,34,IF(Q6=3,36,IF(Q6=4,38,IF(Q6=5,40,IF(Q6=6,41,IF(Q6=7,43,IF(Q6=8,45,IF(Q6=9,47,IF(Q6=10,48,IF(Q6=11,50,IF(Q6=12,52,IF(Q6=13,53,IF(Q6=14,55,IF(Q6=15,57,IF(Q6=16,59,IF(Q6=17,60,IF(Q6=18,62,IF(Q6=19,64,IF(Q6=20,66,IF(Q6=21,67,IF(Q6=0,0,IF(Q6&gt;=22,"ungültiger Wert"))))))))))))))))))))))))),IF(P7="D",IF(Q7="","",IF(Q6=0,22,IF(Q6=1,22,IF(Q6=2,22,IF(Q6=3,29,IF(Q6=4,31,IF(Q6=5,33,IF(Q6=6,35,IF(Q6=7,37,IF(Q6=8,40,IF(Q6=9,42,IF(Q6=10,44,IF(Q6=11,46,IF(Q6=12,48,IF(Q6=13,50,IF(Q6=14,53,IF(Q6=15,55,IF(Q6=16,57,IF(Q6=17,59,IF(Q6=18,61,IF(Q6=19,63,IF(Q6=20,65,IF(Q6=21,65,IF(Q6=22,70,IF(Q7=0,0,IF(Q6&gt;=23,"ungültiger Wert")))))))))))))))))))))))))))))))</calculatedColumnFormula>
    </tableColumn>
    <tableColumn id="6" xr3:uid="{00000000-0010-0000-0000-000006000000}" name="GuM6" dataDxfId="31">
      <calculatedColumnFormula>IF(P6="","",IF(P6="A",IF(R6="","",IF(R6=0,"&lt;23",IF(R6=1,23,IF(R6=2,23,IF(R6=3,23,IF(R6=4,32,IF(R6=5,34,IF(R6=6,37,IF(R6=7,40,IF(R6=8,42,IF(R6=9,45,IF(R6=10,48,IF(R6=11,51,IF(R6=12,53,IF(R6=13,56,IF(R6=14,59,IF(R6=15,61,IF(R6=16,64,IF(R6=17,67,IF(R6=18,70,IF(R6=19,70,IF(R6=20,75,IF(R6=0,0,IF(R6&gt;=21,"ungültiger Wert")))))))))))))))))))))))),IF(P6="B",IF(R6="","",IF(R6=0,28,IF(R6=1,31,IF(R6=2,33,IF(R6=3,35,IF(R6=4,37,IF(R6=5,40,IF(R6=6,42,IF(R6=7,44,IF(R6=8,46,IF(R6=9,49,IF(R6=10,51,IF(R6=11,53,IF(R6=12,55,IF(R6=13,58,IF(R6=14,60,IF(R6=15,62,IF(R6=16,65,IF(R6=17,67,IF(R6=18,69,IF(R6=19,71,IF(R6=20,71,IF(R6=21,76,IF(R6=0,0,IF(R6&gt;=22,"ungültiger Wert"))))))))))))))))))))))))),IF(P6="C",IF(R6="","",IF(R6=0,30,IF(R6=1,32,IF(R6=2,35,IF(R6=3,38,IF(R6=4,40,IF(R6=5,43,IF(R6=6,46,IF(R6=7,48,IF(R6=8,51,IF(R6=9,54,IF(R6=10,56,IF(R6=11,59,IF(R6=12,61,IF(R6=13,64,IF(R6=14,67,IF(R6=0,0,IF(R6&gt;=15,"ungültiger Wert")))))))))))))))))),IF(P6="D",IF(R6="","",IF(R6=0,"&lt;31",IF(R6=1,"&lt;31",IF(R6=2,"&lt;31",IF(R6=3,31,IF(R6=4,34,IF(R6=5,37,IF(R6=6,39,IF(R6=7,42,IF(R6=8,45,IF(R6=9,48,IF(R6=10,51,IF(R6=11,54,IF(R6=12,57,IF(R6=13,60,IF(R6=14,63,IF(R6=15,66,IF(R6=16,68,IF(R6=17,71,IF(R6=18,"&gt;71",IF(R6=0,0,IF(R6&gt;=19,"ungültiger Wert")))))))))))))))))))))))))))</calculatedColumnFormula>
    </tableColumn>
    <tableColumn id="7" xr3:uid="{00000000-0010-0000-0000-000007000000}" name="DHW6" dataDxfId="30">
      <calculatedColumnFormula>IF(P6="","",IF(P6="A",IF(S6="","",IF(S6=0,27,IF(S6=1,32,IF(S6=2,36,IF(S6=3,41,IF(S6=4,45,IF(S6=5,50,IF(S6=6,55,IF(S6=7,59,IF(S6=8,64,IF(S6=9,68,IF(S6=0,0,IF(S6&gt;=10,"ungültiger Wert"))))))))))))),IF(P6="B",IF(S6="","",IF(S6=0,30,IF(S6=1,36,IF(S6=2,42,IF(S6=3,48,IF(S6=4,54,IF(S6=5,60,IF(S6=0,0,IF(S6&gt;=6,"ungültiger Wert"))))))))),IF(P6="C",IF(S6="","",IF(S6=0,31,IF(S6=1,35,IF(S6=2,38,IF(S6=3,42,IF(S6=4,45,IF(S6=5,49,IF(S6=6,52,IF(S6=7,56,IF(S6=8,59,IF(S6=9,63,IF(S6=10,66,IF(S6=11,70,IF(S6=0,0,IF(S6&gt;=12,"ungültiger Wert"))))))))))))))),IF(P6="D",IF(S6="","",IF(S6=0,24,IF(S6=1,31,IF(S6=2,38,IF(S6=3,45,IF(S6=4,52,IF(S6=5,59,IF(S6=0,0,IF(S6&gt;=6,"ungültiger Wert"))))))))))))))</calculatedColumnFormula>
    </tableColumn>
    <tableColumn id="8" xr3:uid="{00000000-0010-0000-0000-000008000000}" name="RuF6" dataDxfId="29">
      <calculatedColumnFormula>IF(P6="","",IF(P6="A",IF(T6="","",IF(T6=0,22,IF(T6=1,22,IF(T6=2,30,IF(T6=3,35,IF(T6=4,39,IF(T6=5,43,IF(T6=6,47,IF(T6=7,52,IF(T6=8,56,IF(T6=9,60,IF(T6=10,64,IF(T6=11,69,IF(T6=0,0,IF(T6&gt;=12,"ungültiger Wert"))))))))))))))),IF(P6="B",IF(T6="","",IF(T6=0,17,IF(T6=1,17,IF(T6=2,25,IF(T6=3,29,IF(T6=4,33,IF(T6=5,37,IF(T6=6,41,IF(T6=7,45,IF(T6=8,49,IF(T6=9,53,IF(T6=10,57,IF(T6=11,61,IF(T6=12,65,IF(T6=13,70,IF(T6=14,"&gt;70",IF(T6=0,0,IF(T6&gt;=15,"ungültiger Wert")))))))))))))))))),IF(P6="C",IF(T6="","",IF(T6=0,25,IF(T6=1,25,IF(T6=2,31,IF(T6=3,35,IF(T6=4,37,IF(T6=5,41,IF(T6=6,44,IF(T6=7,47,IF(T6=8,50,IF(T6=9,53,IF(T6=10,56,IF(T6=11,59,IF(T6=12,62,IF(T6=13,65,IF(T6=14,68,IF(T6=0,0,IF(T6&gt;=15,"ungültiger Wert")))))))))))))))))),IF(P6="D",IF(T6="","",IF(T6=0,"&lt;25",IF(T6=1,25,IF(T6=2,25,IF(T6=3,31,IF(T6=4,34,IF(T6=5,37,IF(T6=6,40,IF(T6=7,43,IF(T6=8,46,IF(T6=9,49,IF(T6=10,52,IF(T6=11,55,IF(T6=12,58,IF(T6=13,61,IF(T6=14,64,IF(T6=15,67,IF(T6=16,70,IF(T6=0,0,IF(T6&gt;=17,"ungültiger Wert")))))))))))))))))))))))))</calculatedColumnFormula>
    </tableColumn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elle2" displayName="Tabelle2" ref="AD5:AP35" totalsRowShown="0" headerRowDxfId="28" tableBorderDxfId="27">
  <autoFilter ref="AD5:AP35" xr:uid="{00000000-0009-0000-0100-000002000000}"/>
  <tableColumns count="13">
    <tableColumn id="1" xr3:uid="{00000000-0010-0000-0100-000001000000}" name="Form2"/>
    <tableColumn id="2" xr3:uid="{00000000-0010-0000-0100-000002000000}" name="ZuO4" dataDxfId="26"/>
    <tableColumn id="3" xr3:uid="{00000000-0010-0000-0100-000003000000}" name="GuM4" dataDxfId="25"/>
    <tableColumn id="4" xr3:uid="{00000000-0010-0000-0100-000004000000}" name="DHW4" dataDxfId="24"/>
    <tableColumn id="5" xr3:uid="{00000000-0010-0000-0100-000005000000}" name="RuF4" dataDxfId="23"/>
    <tableColumn id="6" xr3:uid="{00000000-0010-0000-0100-000006000000}" name="ZuO5" dataDxfId="22">
      <calculatedColumnFormula>IF(AD6="","",IF(AD6="A",IF(AE6="","",IF(AE6=1,1,IF(AE6=2,1,IF(AE6=3,3,IF(AE6=4,9,IF(AE6=5,11,IF(AE6=6,15,IF(AE6=7,19,IF(AE6=8,22,IF(AE6=9,26,IF(AE6=10,35,IF(AE6=11,43,IF(AE6=12,50,IF(AE6=13,56,IF(AE6=14,65,IF(AE6=15,71,IF(AE6=16,82,IF(AE6=17,83,IF(AE6=18,90,IF(AE6=19,94,IF(AE6=20,97,IF(AE6=21,100, IF(AE6=0,0,IF(AE6&gt;=22,"ungültiger Wert")))))))))))))))))))))))),IF(AD6="B",IF(AE6="","",IF(AE6=0,2,IF(AE6=1,4,IF(AE6=2,6,IF(AE6=3,7,IF(AE6=4,13,IF(AE6=5,15,IF(AE6=6,17,IF(AE6=7,21,IF(AE6=8,25,IF(AE6=9,31,IF(AE6=10,35,IF(AE6=11,41,IF(AE6=12,44,IF(AE6=13,49,IF(AE6=14,53,IF(AE6=15,59,IF(AE6=16,64,IF(AE6=17,69,IF(AE6=18,74,IF(AE6=19,80,IF(AE6=20,85,IF(AE6=21,88,IF(AE6=22,92,IF(AE6=23,99,IF(AE6=24,100,IF(AE6=0,0,IF(AE6&gt;=25,"ungültiger Wert")))))))))))))))))))))))))))),IF(AD6="C", IF(AE6="","",IF(AE6=0,0,IF(AE6=1,3,IF(AE6=2,4,IF(AE6=3,6,IF(AE6=4,10,IF(AE6=5,12,IF(AE6=6,19,IF(AE6=7,21,IF(AE6=8,27,IF(AE6=9,29,IF(AE6=10,34,IF(AE6=11,43,IF(AE6=12,49,IF(AE6=13,55,IF(AE6=14,64,IF(AE6=15,68,IF(AE6=16,75,IF(AE6=17,83,IF(AE6=18,92,IF(AE6=19,94,IF(AE6=20,99,IF(AE6=21,100,IF(AE6=0,0,IF(AE6&gt;=22,"ungültiger Wert"))))))))))))))))))))))))),IF(AD6="D",IF(AE6="","",IF(AE6=0,0,IF(AE6=1,1,IF(AE6=2,1,IF(AE6=3,2,IF(AE6=4,2,IF(AE6=5,3,IF(AE6=6,4,IF(AE6=7,6,IF(AE6=8,10,IF(AE6=9,20,IF(AE6=10,23,IF(AE6=11,30,IF(AE6=12,38,IF(AE6=13,45,IF(AE6=14,53,IF(AE6=15,64,IF(AE6=16,73,IF(AE6=17,80,IF(AE6=18,90,IF(AE6=19,94,IF(AE6=20,97,IF(AE6=21,99,IF(AE6=22,100,IF(AE6=0,0,IF(AE6&gt;=23,"ungültiger Wert")))))))))))))))))))))))))))))))</calculatedColumnFormula>
    </tableColumn>
    <tableColumn id="7" xr3:uid="{00000000-0010-0000-0100-000007000000}" name="GuM5" dataDxfId="21">
      <calculatedColumnFormula>IF(AD6="","",IF(AD6="A",IF(AF6="","",IF(AF6=0,0,IF(AF6=1,0,IF(AF6=2,1,IF(AF6=3,2,IF(AF6=4,4,IF(AF6=5,9,IF(AF6=6,13,IF(AF6=7,16,IF(AF6=8,22,IF(AF6=9,30,IF(AF6=10,33,IF(AF6=11,37,IF(AF6=12,50,IF(AF6=13,63,IF(AF6=14,75,IF(AF6=15,85,IF(AF6=16,92,IF(AF6=17,97,IF(AF6=18,98,IF(AF6=19,100,IF(AF6=20,100,IF(AF6=0,0,IF(AF6&gt;=21,"ungültiger Wert")))))))))))))))))))))))),IF(AD6="B",IF(AF6="","",IF(AF6=0,0,IF(AF6=1,1,IF(AF6=2,5,IF(AF6=3,8,IF(AF6=4,14,IF(AF6=5,23,IF(AF6=6,33,IF(AF6=7,38,IF(AF6=8,46,IF(AF6=9,50,IF(AF6=10,57,IF(AF6=11,66,IF(AF6=12,73,IF(AF6=13,81,IF(AF6=14,87,IF(AF6=15,89,IF(AF6=16,93,IF(AF6=17,95,IF(AF6=18,96,IF(AF6=19,98,IF(AF6=20,100,IF(AF6=21,100,IF(AF6=0,0,IF(AF6&gt;=22,"ungültiger Wert"))))))))))))))))))))))))),IF(AD6="C",IF(AF6="","",IF(AF6=0,0,IF(AF6=1,2,IF(AF6=2,2,IF(AF6=3,4,IF(AF6=4,7,IF(AF6=5,11,IF(AF6=6,18,IF(AF6=7,27,IF(AF6=8,35,IF(AF6=9,45,IF(AF6=10,60,IF(AF6=11,73,IF(AF6=12,90,IF(AF6=13,95,IF(AF6=14,100,IF(AF6=0,0,IF(AF6&gt;=15,"ungültiger Wert")))))))))))))))))),IF(AD6="D",IF(AF6="","",IF(AF6=0,1,IF(AF6=1,2,IF(AF6=2,2,IF(AF6=3,3,IF(AF6=4,4,IF(AF6=5,7,IF(AF6=6,12,IF(AF6=7,19,IF(AF6=8,29,IF(AF6=9,39,IF(AF6=10,57,IF(AF6=11,65,IF(AF6=12,75,IF(AF6=13,84,IF(AF6=14,90,IF(AF6=15,97,IF(AF6=16,98,IF(AF6=17,100,IF(AF6=18,100,IF(AF6=0,0,IF(AF6&gt;=19,"ungültiger Wert")))))))))))))))))))))))))))</calculatedColumnFormula>
    </tableColumn>
    <tableColumn id="8" xr3:uid="{00000000-0010-0000-0100-000008000000}" name="DHW5" dataDxfId="20">
      <calculatedColumnFormula>IF(AD6="","",IF(AD6="A",IF(AG6="","",IF(AG6=0,2,IF(AG6=1,3,IF(AG6=2,9,IF(AG6=3,18,IF(AG6=4,24,IF(AG6=5,45,IF(AG6=6,60,IF(AG6=7,75,IF(AG6=8,87,IF(AG6=9,100,IF(AG6=0,0,IF(AG6&gt;=10,"ungültiger Wert"))))))))))))),IF(AD6="B",IF(AG6="","",IF(AG6=0,7,IF(AG6=1,15,IF(AG6=2,20,IF(AG6=3,37,IF(AG6=4,50,IF(AG6=5,100,IF(AG6=0,0,IF(AG6&gt;=6,"ungültiger Wert"))))))))),IF(AD6="C",IF(AG6="","",IF(AG6=0,2,IF(AG6=1,4,IF(AG6=2,7,IF(AG6=3,15,IF(AG6=4,27,IF(AG6=5,43,IF(AG6=6,54,IF(AG6=7,65,IF(AG6=8,76,IF(AG6=9,89,IF(AG6=10,97,IF(AG6=11,100,IF(AG6=0,0,IF(AG6&gt;=12,"ungültiger Wert"))))))))))))))),IF(AD6="D",IF(AG6="","",IF(AG6=0,2,IF(AG6=1,7,IF(AG6=2,11,IF(AG6=3,32,IF(AG6=4,47,IF(AG6=5,100,IF(AG6=0,0,IF(AG6&gt;=6,"ungültiger Wert"))))))))))))))</calculatedColumnFormula>
    </tableColumn>
    <tableColumn id="9" xr3:uid="{00000000-0010-0000-0100-000009000000}" name="RuF5" dataDxfId="19">
      <calculatedColumnFormula>IF(AD6="","",IF(AD6="A",IF(AH6="","",IF(AH6=0,0,IF(AH6=1,0,IF(AH6=2,1,IF(AH6=3,3,IF(AH6=4,8,IF(AH6=5,19,IF(AH6=6,32,IF(AH6=7,49,IF(AH6=8,70,IF(AH6=9,88,IF(AH6=10,98,IF(AH6=11,100,IF(AH6=0,0,IF(AH6&gt;=12,"ungültiger Wert"))))))))))))))),IF(AD6="B",IF(AH6="","",IF(AH6=0,2,IF(AH6=1,3,IF(AH6=2,4,IF(AH6=3,6,IF(AH6=4,10,IF(AH6=5,13,IF(AH6=6,26,IF(AH6=7,31,IF(AH6=8,42,IF(AH6=9,58,IF(AH6=10,74,IF(AH6=11,82,IF(AH6=12,89,IF(AH6=13,95,IF(AH6=14,100,IF(AH6=0,0,IF(AH6&gt;=15,"ungültiger Wert")))))))))))))))))),IF(AD6="C",IF(AH6="","",IF(AH6=0,0,IF(AH6=1,1,IF(AH6=2,2,IF(AH6=3,4,IF(AH6=4,6,IF(AH6=5,13,IF(AH6=6,21,IF(AH6=7,33,IF(AH6=8,48,IF(AH6=9,64,IF(AH6=10,81,IF(AH6=11,92,IF(AH6=12,99,IF(AH6=13,100,IF(AH6=14,100,IF(AH6=0,0,IF(AH6&gt;=15,"ungültiger Wert")))))))))))))))))),IF(AD6="D",IF(AH6="","",IF(AH6=0,0,IF(AH6=1,2,IF(AH6=2,2,IF(AH6=3,5,IF(AH6=4,10,IF(AH6=5,14,IF(AH6=6,23,IF(AH6=7,27,IF(AH6=8,38,IF(AH6=9,54,IF(AH6=10,64,IF(AH6=11,69,IF(AH6=12,75,IF(AH6=13,83,IF(AH6=14,91,IF(AH6=15,98,IF(AH6=16,100,IF(AH6=0,0,IF(AH6&gt;=17,"ungültiger Wert")))))))))))))))))))))))))</calculatedColumnFormula>
    </tableColumn>
    <tableColumn id="10" xr3:uid="{00000000-0010-0000-0100-00000A000000}" name="ZuO6" dataDxfId="18">
      <calculatedColumnFormula>IF(AD6="","",IF(AD6="A",IF(AE6="","",IF(AE6=0,"&lt;26",IF(AE6=1,26,IF(AE6=2,26,IF(AE6=3,31,IF(AE6=4,33,IF(AE6=5,35,IF(AE6=6,37,IF(AE6=7,39,IF(AE6=8,41,IF(AE6=9,43,IF(AE6=10,45,IF(AE6=11,47,IF(AE6=12,49,IF(AE6=13,51,IF(AE6=14,54,IF(AE6=15,56,IF(AE6=16,58,IF(AE6=17,60,IF(AE6=18,62,IF(AE6=19,64,IF(AE6=20,66,IF(AE6=21,68,IF(AE6=0,0,IF(AE6&gt;=22,"ungültiger Wert"))))))))))))))))))))))))),IF(AD6="B",IF(AE6="","",IF(AE6=0,30,IF(AE6=1,31,IF(AE6=2,33,IF(AE6=3,34,IF(AE6=4,36,IF(AE6=5,37,IF(AE6=6,39,IF(AE6=7,40,IF(AE6=8,42,IF(AE6=9,43,IF(AE6=10,45,IF(AE6=11,47,IF(AE6=12,48,IF(AE6=13,50,IF(AE6=14,51,IF(AE6=15,53,IF(AE6=16,54,IF(AE6=17,56,IF(AE6=18,57,IF(AE6=19,59,IF(AE6=20,60,IF(AE6=21,62,IF(AE6=22,64,IF(AE6=23,65,IF(AE6=24,67,IF(AE6=0,0,IF(AE6&gt;=25,"ungültiger Wert")))))))))))))))))))))))))))),IF(AD6="C",IF(AE6="","",IF(AE6=0,"&lt;28",IF(AE6=1,28,IF(AE6=2,30,IF(AE6=3,32,IF(AE6=4,34,IF(AE6=5,36,IF(AE6=6,38,IF(AE6=7,40,IF(AE6=8,42,IF(AE6=9,44,IF(AE6=10,46,IF(AE6=11,48,IF(AE6=12,50,IF(AE6=13,52,IF(AE6=14,54,IF(AE6=15,56,IF(AE6=16,58,IF(AE6=17,59,IF(AE6=18,61,IF(AE6=19,63,IF(AE6=20,65,IF(AE6=21,67,IF(AE6=0,0,IF(AE6&gt;=22,"ungültiger Wert"))))))))))))))))))))))))),IF(AD6="D",IF(AE6="","",IF(AE6=0,"&lt;19",IF(AE6=1,19,IF(AE6=2,19,IF(AE6=3,24,IF(AE6=4,24,IF(AE6=5,29,IF(AE6=6,31,IF(AE6=7,34,IF(AE6=8,36,IF(AE6=9,39,IF(AE6=10,41,IF(AE6=11,44,IF(AE6=12,46,IF(AE6=13,48,IF(AE6=14,51,IF(AE6=15,53,IF(AE6=16,56,IF(AE6=17,58,IF(AE6=18,61,IF(AE6=19,63,IF(AE6=20,65,IF(AE6=21,68,IF(AE6=22,70,IF(AE6=0,0,IF(AE6&gt;=23,"ungültiger Wert")))))))))))))))))))))))))))))))</calculatedColumnFormula>
    </tableColumn>
    <tableColumn id="11" xr3:uid="{00000000-0010-0000-0100-00000B000000}" name="GuM6" dataDxfId="17">
      <calculatedColumnFormula>IF(AD6="","",IF(AD6="A",IF(AE6="","",IF(AF6=0,"&lt;25",IF(AF6=1,"&lt;25",IF(AF6=2,25,IF(AF6=3,27,IF(AF6=4,30,IF(AF6=5,33,IF(AF6=6,35,IF(AF6=7,38,IF(AF6=8,40,IF(AF6=9,43,IF(AF6=10,46,IF(AF6=11,48,IF(AF6=12,51,IF(AF6=13,53,IF(AF6=14,56,IF(AF6=15,58,IF(AF6=16,61,IF(AF6=17,64,IF(AF6=18,66,IF(AF6=19,69,IF(AF6=20,"&gt;69",IF(AE6=0,0,IF(AE6&gt;=21,"ungültiger Wert")))))))))))))))))))))))),IF(AD6="B",IF(AE6="","",IF(AF6=0,"&lt;32",IF(AF6=1,32,IF(AF6=2,34,IF(AF6=3,36,IF(AF6=4,38,IF(AF6=5,40,IF(AF6=6,42,IF(AF6=7,45,IF(AF6=8,47,IF(AF6=9,49,IF(AF6=10,51,IF(AF6=11,53,IF(AF6=12,56,IF(AF6=13,58,IF(AF6=14,60,IF(AF6=15,62,IF(AF6=16,64,IF(AF6=17,66,IF(AF6=18,69,IF(AF6=19,71,IF(AF6=20,73,IF(AF6=21,"&gt;73",IF(AE6=0,0,IF(AE6&gt;=22,"ungültiger Wert"))))))))))))))))))))))))),IF(AD6="C",IF(AE6="","",IF(AF6=0,"&lt;22",IF(AF6=1,22,IF(AF6=2,22,IF(AF6=3,28,IF(AF6=4,32,IF(AF6=5,35,IF(AF6=6,39,IF(AF6=7,42,IF(AF6=8,45,IF(AF6=9,49,IF(AF6=10,52,IF(AF6=11,56,IF(AF6=12,59,IF(AF6=13,63,IF(AF6=14,66,IF(AE6=0,0,IF(AE6&gt;=15,"ungültiger Wert")))))))))))))))))),IF(AD6="D",IF(AE6="","",IF(AF6=0,19,IF(AF6=1,22,IF(AF6=2,22,IF(AF6=3,28,IF(AF6=4,31,IF(AF6=5,34,IF(AF6=6,37,IF(AF6=7,40,IF(AF6=8,43,IF(AF6=9,46,IF(AF6=10,49,IF(AF6=11,53,IF(AF6=12,56,IF(AF6=13,59,IF(AF6=14,62,IF(AF6=15,65,IF(AF6=16,68,IF(AF6=17,71,IF(AF6=18,"&gt;71",IF(AE6=0,0,IF(AE6&gt;=19,"ungültiger Wert")))))))))))))))))))))))))))</calculatedColumnFormula>
    </tableColumn>
    <tableColumn id="12" xr3:uid="{00000000-0010-0000-0100-00000C000000}" name="DHW6" dataDxfId="16">
      <calculatedColumnFormula>IF(AD6="","",IF(AD6="A",IF(AG6="","",IF(AG6=0,24,IF(AG6=1,29,IF(AG6=2,33,IF(AG6=3,38,IF(AG6=4,42,IF(AG6=5,47,IF(AG6=6,51,IF(AG6=7,56,IF(AG6=8,60,IF(AG6=9,64,IF(AG6=0,0,IF(AG6&gt;=10,"ungültiger Wert"))))))))))))),IF(AD6="B",IF(AG6="","",IF(AG6=0,27,IF(AG6=1,33,IF(AG6=2,39,IF(AG6=3,46,IF(AG6=4,52,IF(AG6=5,58,IF(AG6=0,0,IF(AG6&gt;=6,"ungültiger Wert"))))))))),IF(AD6="C",IF(AG6="","",IF(AG6=0,26,IF(AG6=1,30,IF(AG6=2,34,IF(AG6=3,38,IF(AG6=4,42,IF(AG6=5,45,IF(AG6=6,49,IF(AG6=7,53,IF(AG6=8,57,IF(AG6=9,61,IF(AG6=10,65,IF(AG6=11,68,IF(AG6=0,0,IF(AG6&gt;=12,"ungültiger Wert"))))))))))))))),IF(AD6="D",IF(AG6="","",IF(AG6=0,19,IF(AG6=1,27,IF(AG6=2,34,IF(AG6=3,42,IF(AG6=4,50,IF(AG6=5,58,IF(AG6=0,0,IF(AG6&gt;=6,"ungültiger Wert"))))))))))))))</calculatedColumnFormula>
    </tableColumn>
    <tableColumn id="13" xr3:uid="{00000000-0010-0000-0100-00000D000000}" name="RuF6" dataDxfId="15">
      <calculatedColumnFormula>IF(AD6="","",IF(AD6="A",IF(AH6="","",IF(AH6=0,"&lt;22",IF(AH6=1,"&lt;22",IF(AH6=2,22,IF(AH6=3,28,IF(AH6=4,33,IF(AH6=5,38,IF(AH6=6,43,IF(AH6=7,48,IF(AH6=8,53,IF(AH6=9,59,IF(AH6=10,10,IF(AH6=11,11,IF(AH6=0,0,IF(AH6&gt;=12,"ungültiger Wert"))))))))))))))),IF(AD6="B",IF(AH6="","",IF(AH6=0,22,IF(AH6=1,25,IF(AH6=2,29,IF(AH6=3,32,IF(AH6=4,35,IF(AH6=5,38,IF(AH6=6,41,IF(AH6=7,45,IF(AH6=8,48,IF(AH6=9,51,IF(AH6=10,54,IF(AH6=11,58,IF(AH6=12,61,IF(AH6=13,64,IF(AH6=14,67,IF(AH6=0,0,IF(AH6&gt;=15,"ungültiger Wert")))))))))))))))))),IF(AD6="C",IF(AH6="","",IF(AH6=0,"&lt;19",IF(AH6=1,19,IF(AH6=2,23,IF(AH6=3,28,IF(AH6=4,32,IF(AH6=5,36,IF(AH6=6,40,IF(AH6=7,44,IF(AH6=8,48,IF(AH6=9,53,IF(AH6=10,57,IF(AH6=11,61,IF(AH6=12,65,IF(AH6=13,69,IF(AH6=14,"&gt;69",IF(AH6=0,0,IF(AH6&gt;=15,"ungültiger Wert")))))))))))))))))),IF(AD6="D",IF(AH6="","",IF(AH6=0,"&lt;26",IF(AH6=1,26,IF(AH6=2,26,IF(AH6=3,32,IF(AH6=4,35,IF(AH6=5,38,IF(AH6=6,40,IF(AH6=7,43,IF(AH6=8,46,IF(AH6=9,49,IF(AH6=10,52,IF(AH6=11,54,IF(AH6=12,57,IF(AH6=13,60,IF(AH6=14,63,IF(AH6=15,66,IF(AH6=16,68,IF(AH6=0,0,IF(AH6&gt;=17,"ungültiger Wert")))))))))))))))))))))))))</calculatedColumnFormula>
    </tableColumn>
  </tableColumns>
  <tableStyleInfo name="TableStyleLight15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elle3" displayName="Tabelle3" ref="AR5:BD35" totalsRowShown="0" headerRowDxfId="14" tableBorderDxfId="13">
  <autoFilter ref="AR5:BD35" xr:uid="{00000000-0009-0000-0100-000003000000}"/>
  <tableColumns count="13">
    <tableColumn id="1" xr3:uid="{00000000-0010-0000-0200-000001000000}" name="Form2" dataDxfId="12"/>
    <tableColumn id="2" xr3:uid="{00000000-0010-0000-0200-000002000000}" name="ZuO4" dataDxfId="11"/>
    <tableColumn id="3" xr3:uid="{00000000-0010-0000-0200-000003000000}" name="GuM4" dataDxfId="10"/>
    <tableColumn id="4" xr3:uid="{00000000-0010-0000-0200-000004000000}" name="DHW4" dataDxfId="9"/>
    <tableColumn id="5" xr3:uid="{00000000-0010-0000-0200-000005000000}" name="RuF4" dataDxfId="8"/>
    <tableColumn id="6" xr3:uid="{00000000-0010-0000-0200-000006000000}" name="ZuO5" dataDxfId="7">
      <calculatedColumnFormula>IF(AR6="","",IF(AR6="A",IF(AS6="","",IF(AS6=0,0,IF(AS6=1,0,IF(AS6=2,3,IF(AS6=3,6,IF(AS6=4,9,IF(AS6=5,11,IF(AS6=6,18,IF(AS6=7,22,IF(AS6=8,25,IF(AS6=9,33,IF(AS6=10,37,IF(AS6=11,44,IF(AS6=12,47,IF(AS6=13,51,IF(AS6=14,57,IF(AS6=15,64,IF(AS6=16,71,IF(AS6=17,79,IF(AS6=18,89,IF(AS6=19,92,IF(AS6=20,97,IF(AS6=21,100,IF(AS6=0,0,IF(AS6&gt;=22,"ungültiger Wert"))))))))))))))))))))))))),IF(AR6="B",IF(AS6="","",IF(AS6=0,0,IF(AS6=1,0,IF(AS6=2,0,IF(AS6=3,2,IF(AS6=4,5,IF(AS6=5,8,IF(AS6=6,12,IF(AS6=7,15,IF(AS6=8,18,IF(AS6=9,21,IF(AS6=10,25,IF(AS6=11,28,IF(AS6=12,33,IF(AS6=13,38,IF(AS6=14,39,IF(AS6=15,44,IF(AS6=16,52,IF(AS6=17,58,IF(AS6=18,63,IF(AS6=19,67,IF(AS6=20,73,IF(AS6=21,81,IF(AS6=22,86,IF(AS6=23,94,IF(AS6=24,100,IF(AS6=0,0,IF(AS6&gt;=25,"ungültiger Wert")))))))))))))))))))))))))))),IF(AR6="C",IF(AS6="","",IF(AS6=0,0,IF(AS6=1,2,IF(AS6=2,3,IF(AS6=3,4,IF(AS6=4,5,IF(AS6=5,8,IF(AS6=6,12,IF(AS6=7,16,IF(AS6=8,17,IF(AS6=9,23,IF(AS6=10,29,IF(AS6=11,34,IF(AS6=12,42,IF(AS6=13,49,IF(AS6=14,54,IF(AS6=15,63,IF(AS6=16,72,IF(AS6=17,80,IF(AS6=18,89,IF(AS6=19,95,IF(AS6=20,99,IF(AS6=21,100,IF(AS6=0,0,IF(AS6&gt;=22,"ungültiger Wert"))))))))))))))))))))))))),IF(AR6="D",IF(AS6="","",IF(AS6=0,0,IF(AS6=1,0,IF(AS6=2,3,IF(AS6=3,3,IF(AS6=4,3,IF(AS6=5,3,IF(AS6=6,7,IF(AS6=7,10,IF(AS6=8,12,IF(AS6=9,17,IF(AS6=10,23,IF(AS6=11,28,IF(AS6=12,29,IF(AS6=13,37,IF(AS6=14,43,IF(AS6=15,50,IF(AS6=16,59,IF(AS6=17,73,IF(AS6=18,86,IF(AS6=19,93,IF(AS6=20,98,IF(AS6=21,99,IF(AS6=22,100,IF(AS6=0,0,IF(AS6&gt;=23,"ungültiger Wert")))))))))))))))))))))))))))))))</calculatedColumnFormula>
    </tableColumn>
    <tableColumn id="7" xr3:uid="{00000000-0010-0000-0200-000007000000}" name="GuM5" dataDxfId="6">
      <calculatedColumnFormula>IF(AR6="","",IF(AR6="A",IF(AT6="","",IF(AT6=0,0,IF(AT6=1,0,IF(AT6=2,0,IF(AT6=3,1,IF(AT6=4,4,IF(AT6=5,7,IF(AT6=6,10,IF(AT6=7,15,IF(AT6=8,23,IF(AT6=9,33,IF(AT6=10,39,IF(AT6=11,49,IF(AT6=12,55,IF(AT6=13,62,IF(AT6=14,68,IF(AT6=15,78,IF(AT6=16,91,IF(AT6=17,96,IF(AT6=18,99,IF(AT6=19,100,IF(AT6=20,100,IF(AT6=0,0,IF(AT6&gt;=21,"ungültiger Wert")))))))))))))))))))))))),IF(AR6="B",IF(AT6="","",IF(AT6=0,0,IF(AT6=1,0,IF(AT6=2,0,IF(AT6=3,1,IF(AT6=4,3,IF(AT6=5,8,IF(AT6=6,11,IF(AT6=7,15,IF(AT6=8,20,IF(AT6=9,25,IF(AT6=10,35,IF(AT6=11,41,IF(AT6=12,53,IF(AT6=13,62,IF(AT6=14,73,IF(AT6=15,78,IF(AT6=16,85,IF(AT6=17,90,IF(AT6=18,95,IF(AT6=19,99,IF(AT6=20,99,IF(AT6=21,100,IF(AT6=0,0,IF(AT6&gt;=22,"ungültiger Wert"))))))))))))))))))))))))),IF(AR6="C",IF(AT6="","",IF(AT6=0,0,IF(AT6=1,1,IF(AT6=2,2,IF(AT6=3,4,IF(AT6=4,5,IF(AT6=5,11,IF(AT6=6,14,IF(AT6=7,20,IF(AT6=8,30,IF(AT6=9,39,IF(AT6=10,49,IF(AT6=11,65,IF(AT6=12,86,IF(AT6=13,96,IF(AT6=14,100,IF(AT6=0,0,IF(AT6&gt;=15,"ungültiger Wert")))))))))))))))))),IF(AR6="D",IF(AT6="","",IF(AT6=0,0,IF(AT6=1,0,IF(AT6=2,1,IF(AT6=3,1,IF(AT6=4,2,IF(AT6=5,5,IF(AT6=6,10,IF(AT6=7,16,IF(AT6=8,19,IF(AT6=9,29,IF(AT6=10,38,IF(AT6=11,49,IF(AT6=12,60,IF(AT6=13,73,IF(AT6=14,86,IF(AT6=15,92,IF(AT6=16,98,IF(AT6=17,100,IF(AT6=18,100,IF(AT6=0,0,IF(AT6&gt;=19,"ungültiger Wert")))))))))))))))))))))))))))</calculatedColumnFormula>
    </tableColumn>
    <tableColumn id="8" xr3:uid="{00000000-0010-0000-0200-000008000000}" name="DHW5" dataDxfId="5">
      <calculatedColumnFormula>IF(AR6="","",IF(AR6="A",IF(AU6="","",IF(AU6=0,3,IF(AU6=1,4,IF(AU6=2,8,IF(AU6=3,20,IF(AU6=4,32,IF(AU6=5,43,IF(AU6=6,55,IF(AU6=7,68,IF(AU6=8,85,IF(AU6=9,100,IF(AU6=0,0,IF(AU6&gt;=10,"ungültiger Wert"))))))))))))),IF(AR6="B",IF(AU6="","",IF(AU6=0,2,IF(AU6=1,5,IF(AU6=2,11,IF(AU6=3,26,IF(AU6=4,42,IF(AU6=5,100,IF(AU6=0,0,IF(AU6&gt;=6,"ungültiger Wert"))))))))),IF(AR6="C",IF(AU6="","",IF(AU6=0,1,IF(AU6=1,3,IF(AU6=2,5,IF(AU6=3,11,IF(AU6=4,20,IF(AU6=5,30,IF(AU6=6,45,IF(AU6=7,64,IF(AU6=8,79,IF(AU6=9,91,IF(AU6=10,99,IF(AU6=11,100,IF(AU6=0,0,IF(AU6&gt;=12,"ungültiger Wert"))))))))))))))),IF(AR6="D",IF(AU6="","",IF(AU6=0,4,IF(AU6=1,8,IF(AU6=2,10,IF(AU6=3,28,IF(AU6=4,42,IF(AU6=5,100,IF(AU6=0,0,IF(AU6&gt;=6,"ungültiger Wert"))))))))))))))</calculatedColumnFormula>
    </tableColumn>
    <tableColumn id="9" xr3:uid="{00000000-0010-0000-0200-000009000000}" name="RuF5" dataDxfId="4">
      <calculatedColumnFormula>IF(AR6="","",IF(AR6="A",IF(AV6="","",IF(AV6=0,2,IF(AV6=1,3,IF(AV6=2,5,IF(AV6=3,6,IF(AV6=4,9,IF(AV6=5,14,IF(AV6=6,25,IF(AV6=7,41,IF(AV6=8,60,IF(AV6=9,73,IF(AV6=10,98,IF(AV6=11,100,IF(AV6=0,0,IF(AV6&gt;=12,"ungültiger Wert"))))))))))))))),IF(AR6="B",IF(AV6="","",IF(AV6=0,0,IF(AV6=1,0,IF(AV6=2,0,IF(AV6=3,2,IF(AV6=4,3,IF(AV6=5,6,IF(AV6=6,8,IF(AV6=7,14,IF(AV6=8,26,IF(AV6=9,42,IF(AV6=10,62,IF(AV6=11,78,IF(AV6=12,90,IF(AV6=13,98,IF(AV6=14,100, IF(AV6=0,0,IF(AV6&gt;=15,"ungültiger Wert")))))))))))))))))),IF(AR6="C",IF(AV6="","",IF(AV6=0,3,IF(AV6=1,3,IF(AV6=2,4,IF(AV6=3,4,IF(AV6=4,4,IF(AV6=5,7,IF(AV6=6,14,IF(AV6=7,24,IF(AV6=8,36,IF(AV6=9,55,IF(AV6=10,68,IF(AV6=11,84,IF(AV6=12,96,IF(AV6=13,100,IF(AV6=14,100,IF(AV6=0,0,IF(AV6&gt;=15,"ungültiger Wert")))))))))))))))))),IF(AR6="D",IF(AV6="","",IF(AV6=0,1,IF(AV6=1,1,IF(AV6=2,1,IF(AV6=3,2,IF(AV6=4,3,IF(AV6=5,10,IF(AV6=6,16,IF(AV6=7,20,IF(AV6=8,28,IF(AV6=9,41,IF(AV6=10,47,IF(AV6=11,59,IF(AV6=12,76,IF(AV6=13,88,IF(AV6=14,94,IF(AV6=15,99,IF(AV6=16,100,IF(AV6=0,0,IF(AV6&gt;=17,"ungültiger Wert")))))))))))))))))))))))))</calculatedColumnFormula>
    </tableColumn>
    <tableColumn id="10" xr3:uid="{00000000-0010-0000-0200-00000A000000}" name="ZuO6" dataDxfId="3">
      <calculatedColumnFormula>IF(AR6="","",IF(AR6="A",IF(AS6="","",IF(AS6=0,"&lt;30",IF(AS6=1,"&lt;30",IF(AS6=2,30,IF(AS6=3,32,IF(AS6=4,34,IF(AS6=5,36,IF(AS6=6,38,IF(AS6=7,40,IF(AS6=8,42,IF(AS6=9,43,IF(AS6=10,45,IF(AS6=11,47,IF(AS6=12,49,IF(AS6=13,51,IF(AS6=14,53,IF(AS6=15,55,IF(AS6=16,57,IF(AS6=17,59,IF(AS6=18,60,IF(AS6=19,62,IF(AS6=20,64,IF(AS6=21,66,IF(AS6=0,0,IF(AS6&gt;=22,"ungültiger Wert"))))))))))))))))))))))))),IF(AR6="B",IF(AS6="","",IF(AS6=0,"&lt;30",IF(AS6=1,"&lt;30",IF(AS6=2,"&lt;30",IF(AS6=3,30,IF(AS6=4,31,IF(AS6=5,33,IF(AS6=6,35,IF(AS6=7,36,IF(AS6=8,38,IF(AS6=9,40,IF(AS6=10,41,IF(AS6=11,43,IF(AS6=12,44,IF(AS6=13,46,IF(AS6=14,48,IF(AS6=15,49,IF(AS6=16,51,IF(AS6=17,53,IF(AS6=18,54,IF(AS6=19,56,IF(AS6=20,58,IF(AS6=21,59,IF(AS6=22,61,IF(AS6=23,62,IF(AS6=24,64,IF(AS6=0,0,IF(AS6&gt;=25,"ungültiger Wert")))))))))))))))))))))))))))),IF(AR6="C",IF(AS6="","",IF(AS6=0,"&lt;25",IF(AS6=1,25,IF(AS6=2,27,IF(AS6=3,29,IF(AS6=4,31,IF(AS6=5,33,IF(AS6=6,35,IF(AS6=7,37,IF(AS6=8,39,IF(AS6=9,42,IF(AS6=10,44,IF(AS6=11,46,IF(AS6=12,48,IF(AS6=13,50,IF(AS6=14,52,IF(AS6=15,54,IF(AS6=16,56,IF(AS6=17,58,IF(AS6=18,60,IF(AS6=19,62,IF(AS6=20,65,IF(AS6=21,67,IF(AS6=0,0,IF(AS6&gt;=22,"ungültiger Wert"))))))))))))))))))))))))),IF(AR6="D",IF(AS6="","",IF(AS6=0,"&lt;23",IF(AS6=1,"&lt;23",IF(AS6=2,23,IF(AS6=3,23,IF(AS6=4,23,IF(AS6=5,39,IF(AS6=6,32,IF(AS6=7,34,IF(AS6=8,36,IF(AS6=9,38,IF(AS6=10,41,IF(AS6=11,43,IF(AS6=12,45,IF(AS6=13,47,IF(AS6=14,49,IF(AS6=15,52,IF(AS6=16,54,IF(AS6=17,56,IF(AS6=18,58,IF(AS6=19,61,IF(AS6=20,63,IF(AS6=21,65,IF(AS6=22,67,IF(AS6=0,0,IF(AS6&gt;=23,"ungültiger Wert")))))))))))))))))))))))))))))))</calculatedColumnFormula>
    </tableColumn>
    <tableColumn id="11" xr3:uid="{00000000-0010-0000-0200-00000B000000}" name="GuM6" dataDxfId="2">
      <calculatedColumnFormula>IF(AR6="","",IF(AR6="A",IF(AT6="","",IF(AT6=0,"&lt;28",IF(AT6=1,"&lt;28",IF(AT6=2,"&lt;28",IF(AT6=3,28,IF(AT6=4,30,IF(AT6=5,33,IF(AT6=6,35,IF(AT6=7,38,IF(AT6=8,40,IF(AT6=9,43,IF(AT6=10,46,IF(AT6=11,48,IF(AT6=12,51,IF(AT6=13,53,IF(AT6=14,56,IF(AT6=15,58,IF(AT6=16,61,IF(AT6=17,64,IF(AT6=18,66,IF(AT6=19,69,IF(AT6=20,"&gt;69",IF(AT6=0,0,IF(AT6&gt;=21,"ungültiger Wert")))))))))))))))))))))))),IF(AR6="B",IF(AT6="","",IF(AT6=0,"&lt;28",IF(AT6=1,"&lt;28",IF(AT6=2,"&lt;28",IF(AT6=3,28,IF(AT6=4,30,IF(AT6=5,33,IF(AT6=6,35,IF(AT6=7,37,IF(AT6=8,40,IF(AT6=9,42,IF(AT6=10,45,IF(AT6=11,47,IF(AT6=12,50,IF(AT6=13,52,IF(AT6=14,55,IF(AT6=15,57,IF(AT6=16,60,IF(AT6=17,62,IF(AT6=18,65,IF(AT6=19,67,IF(AT6=20,67,IF(AT6=21,72,IF(AT6=0,0,IF(AT6&gt;=22,"ungültiger Wert"))))))))))))))))))))))))),IF(AR6="C",IF(AT6="","",IF(AT6=0,"&lt;19",IF(AT6=1,19,IF(AT6=2,23,IF(AT6=3,26,IF(AT6=4,30,IF(AT6=5,33,IF(AT6=6,37,IF(AT6=7,40,IF(AT6=8,44,IF(AT6=9,47,IF(AT6=10,51,IF(AT6=11,54,IF(AT6=12,57,IF(AT6=13,61,IF(AT6=14,64,IF(AT6=0,0,IF(AT6&gt;=15,"ungültiger Wert")))))))))))))))))),IF(AR6="D",IF(AT6="","",IF(AT6=0,"&lt;21",IF(AT6=1,"&lt;21",IF(AT6=2,21,IF(AT6=3,21,IF(AT6=4,27,IF(AT6=5,31,IF(AT6=6,34,IF(AT6=7,37,IF(AT6=8,40,IF(AT6=9,43,IF(AT6=10,46,IF(AT6=11,49,IF(AT6=12,52,IF(AT6=13,56,IF(AT6=14,59,IF(AT6=15,62,IF(AT6=16,65,IF(AT6=17,68,IF(AT6=18,"&gt;68",IF(AT6=0,0,IF(AT6&gt;=19,"ungültiger Wert")))))))))))))))))))))))))))</calculatedColumnFormula>
    </tableColumn>
    <tableColumn id="12" xr3:uid="{00000000-0010-0000-0200-00000C000000}" name="DHW6" dataDxfId="1">
      <calculatedColumnFormula>IF(AR6="","",IF(AR6="A",IF(AU6="","",IF(AU6=0,26,IF(AU6=1,30,IF(AU6=2,34,IF(AU6=3,38,IF(AU6=4,42,IF(AU6=5,47,IF(AU6=6,51,IF(AU6=7,55,IF(AU6=8,59,IF(AU6=9,63,IF(AU6=0,0,IF(AU6&gt;=10,"ungültiger Wert"))))))))))))),IF(AR6="B",IF(AU6="","",IF(AU6=0,17,IF(AU6=1,25,IF(AU6=2,33,IF(AU6=3,41,IF(AU6=4,49,IF(AU6=5,57,IF(AU6=0,0,IF(AU6&gt;=6,"ungültiger Wert"))))))))),IF(AR6="C",IF(AU6="","",IF(AU6=0,22,IF(AU6=1,26,IF(AU6=2,30,IF(AU6=3,35,IF(AU6=4,39,IF(AU6=5,43,IF(AU6=6,48,IF(AU6=7,52,IF(AU6=8,56,IF(AU6=9,61,IF(AU6=10,65,IF(AU6=11,69,IF(AU6=0,0,IF(AU6&gt;=12,"ungültiger Wert"))))))))))))))),IF(AR6="D",IF(AU6="","",IF(AU6=0,20,IF(AU6=1,27,IF(AU6=2,35,IF(AU6=3,42,IF(AU6=4,49,IF(AU6=5,57,IF(AU6=0,0,IF(AU6&gt;=6,"ungültiger Wert"))))))))))))))</calculatedColumnFormula>
    </tableColumn>
    <tableColumn id="13" xr3:uid="{00000000-0010-0000-0200-00000D000000}" name="RuF6" dataDxfId="0">
      <calculatedColumnFormula>IF(AR6="","",IF(AR6="A",IF(AV6="","",IF(AV6=0,18,IF(AV6=1,22,IF(AV6=2,27,IF(AV6=3,31,IF(AV6=4,35,IF(AV6=5,39,IF(AV6=6,43,IF(AV6=7,47,IF(AV6=8,51,IF(AV6=9,55,IF(AV6=10,59,IF(AV6=11,63,IF(AV6=0,0,IF(AV6&gt;=12,"ungültiger Wert"))))))))))))))),IF(AR6="B",IF(AV6="","",IF(AV6=0,"&lt;21",IF(AV6=1,"&lt;21",IF(AV6=2,"&lt;21",IF(AV6=3,21,IF(AV6=4,25,IF(AV6=5,29,IF(AV6=6,34,IF(AV6=7,38,IF(AV6=8,43,IF(AV6=9,47,IF(AV6=10,51,IF(AV6=11,56,IF(AV6=12,60,IF(AV6=13,64,IF(AV6=14,69,IF(AV6=0,0,IF(AV6&gt;=15,"ungültiger Wert")))))))))))))))))),IF(AR6="C",IF(AV6="","",IF(AV6=0,16,IF(AV6=1,16,IF(AV6=2,23,IF(AV6=3,23,IF(AV6=4,23,IF(AV6=5,35,IF(AV6=6,39,IF(AV6=7,42,IF(AV6=8,46,IF(AV6=9,50,IF(AV6=10,54,IF(AV6=11,58,IF(AV6=12,61,IF(AV6=13,65,IF(AV6=14,"&gt;65",IF(AV6=0,0,IF(AV6&gt;=15,"ungültiger Wert")))))))))))))))))),IF(AR6="D",IF(AV6="","",IF(AV6=0,18,IF(AV6=1,18,IF(AV6=2,18,IF(AV6=3,27,IF(AV6=4,30,IF(AV6=5,34,IF(AV6=6,37,IF(AV6=7,40,IF(AV6=8,43,IF(AV6=9,46,IF(AV6=10,50,IF(AV6=11,53,IF(AV6=12,56,IF(AV6=13,59,IF(AV6=14,62,IF(AV6=15,65,IF(AV6=16,69,IF(AV6=0,0,IF(AV6&gt;=17,"ungültiger Wert")))))))))))))))))))))))))</calculatedColumnFormula>
    </tableColumn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7" Type="http://schemas.openxmlformats.org/officeDocument/2006/relationships/table" Target="../tables/table3.xml"/><Relationship Id="rId2" Type="http://schemas.openxmlformats.org/officeDocument/2006/relationships/hyperlink" Target="http://www.lernlinie.de/to/mathes3" TargetMode="External"/><Relationship Id="rId1" Type="http://schemas.openxmlformats.org/officeDocument/2006/relationships/hyperlink" Target="http://creativecommons.org/licenses/by-nc-sa/4.0/" TargetMode="External"/><Relationship Id="rId6" Type="http://schemas.openxmlformats.org/officeDocument/2006/relationships/table" Target="../tables/table2.xml"/><Relationship Id="rId5" Type="http://schemas.openxmlformats.org/officeDocument/2006/relationships/table" Target="../tables/table1.x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F48"/>
  <sheetViews>
    <sheetView showGridLines="0" tabSelected="1" zoomScale="90" zoomScaleNormal="90" workbookViewId="0">
      <selection activeCell="AD6" sqref="AD6 AF6"/>
    </sheetView>
  </sheetViews>
  <sheetFormatPr baseColWidth="10" defaultColWidth="0" defaultRowHeight="15" zeroHeight="1" x14ac:dyDescent="0.25"/>
  <cols>
    <col min="1" max="1" width="25.7109375" style="1" customWidth="1"/>
    <col min="2" max="16" width="9.7109375" style="1" customWidth="1"/>
    <col min="17" max="28" width="9.7109375" style="8" customWidth="1"/>
    <col min="29" max="29" width="9.7109375" style="67" customWidth="1"/>
    <col min="30" max="56" width="9.7109375" style="8" customWidth="1"/>
    <col min="57" max="58" width="11.5703125" style="1" customWidth="1"/>
    <col min="59" max="16384" width="0" style="1" hidden="1"/>
  </cols>
  <sheetData>
    <row r="1" spans="1:58" ht="23.25" x14ac:dyDescent="0.25">
      <c r="A1" s="106" t="s">
        <v>7</v>
      </c>
      <c r="B1" s="107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8"/>
      <c r="AA1" s="108"/>
      <c r="AB1" s="109"/>
      <c r="AC1" s="65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116" t="s">
        <v>9</v>
      </c>
      <c r="BF1" s="117"/>
    </row>
    <row r="2" spans="1:58" ht="26.25" customHeight="1" thickBot="1" x14ac:dyDescent="0.3">
      <c r="A2" s="111" t="s">
        <v>40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112"/>
      <c r="V2" s="112"/>
      <c r="W2" s="112"/>
      <c r="X2" s="112"/>
      <c r="Y2" s="112"/>
      <c r="Z2" s="112"/>
      <c r="AA2" s="112"/>
      <c r="AB2" s="113"/>
      <c r="AC2" s="66"/>
      <c r="AD2" s="55"/>
      <c r="AE2" s="55"/>
      <c r="AF2" s="55"/>
      <c r="AG2" s="55"/>
      <c r="AH2" s="55"/>
      <c r="AI2" s="55"/>
      <c r="AJ2" s="55"/>
      <c r="AK2" s="55"/>
      <c r="AL2" s="55"/>
      <c r="AM2" s="55"/>
      <c r="AN2" s="55"/>
      <c r="AO2" s="55"/>
      <c r="AP2" s="55"/>
      <c r="AQ2" s="55"/>
      <c r="AR2" s="55"/>
      <c r="AS2" s="55"/>
      <c r="AT2" s="55"/>
      <c r="AU2" s="55"/>
      <c r="AV2" s="55"/>
      <c r="AW2" s="55"/>
      <c r="AX2" s="55"/>
      <c r="AY2" s="55"/>
      <c r="AZ2" s="55"/>
      <c r="BA2" s="55"/>
      <c r="BB2" s="55"/>
      <c r="BC2" s="55"/>
      <c r="BD2" s="55"/>
      <c r="BE2" s="37"/>
    </row>
    <row r="3" spans="1:58" ht="18" customHeight="1" thickBot="1" x14ac:dyDescent="0.3">
      <c r="A3" s="23"/>
      <c r="B3" s="26"/>
      <c r="C3" s="101" t="s">
        <v>44</v>
      </c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2"/>
      <c r="O3" s="18"/>
      <c r="P3" s="20"/>
      <c r="Q3" s="100" t="s">
        <v>41</v>
      </c>
      <c r="R3" s="101"/>
      <c r="S3" s="101"/>
      <c r="T3" s="101"/>
      <c r="U3" s="101"/>
      <c r="V3" s="101"/>
      <c r="W3" s="101"/>
      <c r="X3" s="101"/>
      <c r="Y3" s="101"/>
      <c r="Z3" s="101"/>
      <c r="AA3" s="101"/>
      <c r="AB3" s="102"/>
      <c r="AC3" s="61"/>
      <c r="AD3" s="20"/>
      <c r="AE3" s="100" t="s">
        <v>42</v>
      </c>
      <c r="AF3" s="101"/>
      <c r="AG3" s="101"/>
      <c r="AH3" s="101"/>
      <c r="AI3" s="101"/>
      <c r="AJ3" s="101"/>
      <c r="AK3" s="101"/>
      <c r="AL3" s="101"/>
      <c r="AM3" s="101"/>
      <c r="AN3" s="101"/>
      <c r="AO3" s="101"/>
      <c r="AP3" s="102"/>
      <c r="AQ3" s="61"/>
      <c r="AR3" s="20"/>
      <c r="AS3" s="100" t="s">
        <v>43</v>
      </c>
      <c r="AT3" s="101"/>
      <c r="AU3" s="101"/>
      <c r="AV3" s="101"/>
      <c r="AW3" s="101"/>
      <c r="AX3" s="101"/>
      <c r="AY3" s="101"/>
      <c r="AZ3" s="101"/>
      <c r="BA3" s="101"/>
      <c r="BB3" s="101"/>
      <c r="BC3" s="101"/>
      <c r="BD3" s="102"/>
      <c r="BE3" s="41"/>
      <c r="BF3" s="42"/>
    </row>
    <row r="4" spans="1:58" ht="18" customHeight="1" thickBot="1" x14ac:dyDescent="0.35">
      <c r="A4" s="27"/>
      <c r="B4" s="28"/>
      <c r="C4" s="103" t="s">
        <v>11</v>
      </c>
      <c r="D4" s="114"/>
      <c r="E4" s="114"/>
      <c r="F4" s="114"/>
      <c r="G4" s="103" t="s">
        <v>10</v>
      </c>
      <c r="H4" s="114"/>
      <c r="I4" s="114"/>
      <c r="J4" s="115"/>
      <c r="K4" s="103" t="s">
        <v>12</v>
      </c>
      <c r="L4" s="114"/>
      <c r="M4" s="114"/>
      <c r="N4" s="115"/>
      <c r="O4" s="25"/>
      <c r="P4" s="19"/>
      <c r="Q4" s="103" t="s">
        <v>11</v>
      </c>
      <c r="R4" s="114"/>
      <c r="S4" s="114"/>
      <c r="T4" s="115"/>
      <c r="U4" s="103" t="s">
        <v>10</v>
      </c>
      <c r="V4" s="114"/>
      <c r="W4" s="114"/>
      <c r="X4" s="115"/>
      <c r="Y4" s="103" t="s">
        <v>12</v>
      </c>
      <c r="Z4" s="114"/>
      <c r="AA4" s="114"/>
      <c r="AB4" s="115"/>
      <c r="AC4" s="61"/>
      <c r="AD4" s="90"/>
      <c r="AE4" s="103" t="s">
        <v>11</v>
      </c>
      <c r="AF4" s="104"/>
      <c r="AG4" s="104"/>
      <c r="AH4" s="105"/>
      <c r="AI4" s="103" t="s">
        <v>10</v>
      </c>
      <c r="AJ4" s="104"/>
      <c r="AK4" s="104"/>
      <c r="AL4" s="105"/>
      <c r="AM4" s="103" t="s">
        <v>12</v>
      </c>
      <c r="AN4" s="104"/>
      <c r="AO4" s="104"/>
      <c r="AP4" s="105"/>
      <c r="AQ4" s="61"/>
      <c r="AR4" s="90"/>
      <c r="AS4" s="103" t="s">
        <v>11</v>
      </c>
      <c r="AT4" s="104"/>
      <c r="AU4" s="104"/>
      <c r="AV4" s="105"/>
      <c r="AW4" s="103" t="s">
        <v>10</v>
      </c>
      <c r="AX4" s="104"/>
      <c r="AY4" s="104"/>
      <c r="AZ4" s="105"/>
      <c r="BA4" s="103" t="s">
        <v>12</v>
      </c>
      <c r="BB4" s="104"/>
      <c r="BC4" s="104"/>
      <c r="BD4" s="105"/>
      <c r="BE4" s="37"/>
      <c r="BF4" s="42"/>
    </row>
    <row r="5" spans="1:58" ht="16.5" x14ac:dyDescent="0.3">
      <c r="A5" s="10" t="s">
        <v>0</v>
      </c>
      <c r="B5" s="43" t="s">
        <v>39</v>
      </c>
      <c r="C5" s="9" t="s">
        <v>18</v>
      </c>
      <c r="D5" s="13" t="s">
        <v>19</v>
      </c>
      <c r="E5" s="13" t="s">
        <v>20</v>
      </c>
      <c r="F5" s="44" t="s">
        <v>21</v>
      </c>
      <c r="G5" s="30" t="s">
        <v>13</v>
      </c>
      <c r="H5" s="13" t="s">
        <v>22</v>
      </c>
      <c r="I5" s="13" t="s">
        <v>14</v>
      </c>
      <c r="J5" s="14" t="s">
        <v>15</v>
      </c>
      <c r="K5" s="9" t="s">
        <v>23</v>
      </c>
      <c r="L5" s="13" t="s">
        <v>24</v>
      </c>
      <c r="M5" s="13" t="s">
        <v>25</v>
      </c>
      <c r="N5" s="14" t="s">
        <v>26</v>
      </c>
      <c r="O5" s="32" t="s">
        <v>37</v>
      </c>
      <c r="P5" s="10" t="s">
        <v>38</v>
      </c>
      <c r="Q5" s="9" t="s">
        <v>17</v>
      </c>
      <c r="R5" s="13" t="s">
        <v>27</v>
      </c>
      <c r="S5" s="13" t="s">
        <v>28</v>
      </c>
      <c r="T5" s="14" t="s">
        <v>29</v>
      </c>
      <c r="U5" s="30" t="s">
        <v>16</v>
      </c>
      <c r="V5" s="13" t="s">
        <v>30</v>
      </c>
      <c r="W5" s="13" t="s">
        <v>31</v>
      </c>
      <c r="X5" s="14" t="s">
        <v>32</v>
      </c>
      <c r="Y5" s="30" t="s">
        <v>33</v>
      </c>
      <c r="Z5" s="13" t="s">
        <v>34</v>
      </c>
      <c r="AA5" s="13" t="s">
        <v>35</v>
      </c>
      <c r="AB5" s="44" t="s">
        <v>36</v>
      </c>
      <c r="AC5" s="62"/>
      <c r="AD5" s="87" t="s">
        <v>38</v>
      </c>
      <c r="AE5" s="9" t="s">
        <v>17</v>
      </c>
      <c r="AF5" s="13" t="s">
        <v>27</v>
      </c>
      <c r="AG5" s="13" t="s">
        <v>28</v>
      </c>
      <c r="AH5" s="44" t="s">
        <v>29</v>
      </c>
      <c r="AI5" s="72" t="s">
        <v>16</v>
      </c>
      <c r="AJ5" s="98" t="s">
        <v>30</v>
      </c>
      <c r="AK5" s="73" t="s">
        <v>31</v>
      </c>
      <c r="AL5" s="74" t="s">
        <v>32</v>
      </c>
      <c r="AM5" s="75" t="s">
        <v>33</v>
      </c>
      <c r="AN5" s="73" t="s">
        <v>34</v>
      </c>
      <c r="AO5" s="73" t="s">
        <v>35</v>
      </c>
      <c r="AP5" s="74" t="s">
        <v>36</v>
      </c>
      <c r="AQ5" s="62"/>
      <c r="AR5" s="87" t="s">
        <v>38</v>
      </c>
      <c r="AS5" s="9" t="s">
        <v>17</v>
      </c>
      <c r="AT5" s="13" t="s">
        <v>27</v>
      </c>
      <c r="AU5" s="13" t="s">
        <v>28</v>
      </c>
      <c r="AV5" s="44" t="s">
        <v>29</v>
      </c>
      <c r="AW5" s="72" t="s">
        <v>16</v>
      </c>
      <c r="AX5" s="73" t="s">
        <v>30</v>
      </c>
      <c r="AY5" s="73" t="s">
        <v>31</v>
      </c>
      <c r="AZ5" s="74" t="s">
        <v>32</v>
      </c>
      <c r="BA5" s="75" t="s">
        <v>33</v>
      </c>
      <c r="BB5" s="73" t="s">
        <v>34</v>
      </c>
      <c r="BC5" s="73" t="s">
        <v>35</v>
      </c>
      <c r="BD5" s="99" t="s">
        <v>36</v>
      </c>
      <c r="BE5" s="24"/>
      <c r="BF5" s="2" t="s">
        <v>1</v>
      </c>
    </row>
    <row r="6" spans="1:58" ht="17.25" thickBot="1" x14ac:dyDescent="0.35">
      <c r="A6" s="48" t="s">
        <v>45</v>
      </c>
      <c r="B6" s="49" t="s">
        <v>46</v>
      </c>
      <c r="C6" s="31">
        <v>11</v>
      </c>
      <c r="D6" s="31">
        <v>9</v>
      </c>
      <c r="E6" s="31">
        <v>2</v>
      </c>
      <c r="F6" s="31">
        <v>9</v>
      </c>
      <c r="G6" s="59">
        <f t="shared" ref="G6:G35" si="0">IF(B6="","",IF(B6="A",IF(C6="","",IF(C6=0,0,IF(C6=1,0,IF(C6=2,7,IF(C6=3,11,IF(C6=4,16,IF(C6=5,16,IF(C6=6,21,IF(C6=7,27,IF(C6=8,37,IF(C6=9,44,IF(C6=10,53,IF(C6=11,56,IF(C6=12,64,IF(C6=13,72,IF(C6=14,80,IF(C6=15,86,IF(C6=16,88,IF(C6=17,92,IF(C6=18,95,IF(C6=19,96,IF(C6=20,97,IF(C6=21,100,IF(C6=0,0,IF(C6&gt;=22,"ungültiger Wert"))))))))))))))))))))))))),IF(B6="B",IF(C6="","",IF(C6=0,0,IF(C6=1,0,IF(C6=2,1,IF(C6=3,2,IF(C6=4,7,IF(C6=5,11,IF(C6=6,15,IF(C6=7,17,IF(C6=8,21,IF(C6=9,27,IF(C6=10,33,IF(C6=11,36,IF(C6=12,41,IF(C6=13,45,IF(C6=14,59,IF(C6=15,69,IF(C6=16,73,IF(C6=17,80,IF(C6=18,86,IF(C6=19,91,IF(C6=20,93,IF(C6=21,97,IF(C6=22,98,IF(C6=23,100,IF(C6=24,100,IF(C6=0,0,IF(C6&gt;=25,"ungültiger Wert")))))))))))))))))))))))))))),IF(B6="C",IF(C6="","",IF(C6=0,1,IF(C6=1,4,IF(C6=2,9,IF(C6=3,10,IF(C6=4,12,IF(C6=5,17,IF(C6=6,24,IF(C6=7,30,IF(C6=8,33,IF(C6=9,36,IF(C6=10,42,IF(C6=11,49,IF(C6=12,52,IF(C6=13,63,IF(C6=14,69,IF(C6=15,77,IF(C6=16,84,IF(C6=17,89,IF(C6=18,92,IF(C6=19,97,IF(C6=20,98,IF(C6=21,100,IF(C6=0,0,IF(C6&gt;=22,"ungültiger Wert"))))))))))))))))))))))))),IF(B6="D",IF(C6="","",IF(C6=0,1,IF(C6=1,1,IF(C6=2,4,IF(C6=3,7,IF(C6=4,8,IF(C6=5,11,IF(C6=6,14,IF(C6=7,18,IF(C6=8,26,IF(C6=9,31,IF(C6=10,36,IF(C6=11,41,IF(C6=12,45,IF(C6=13,48,IF(C6=14,57,IF(C6=15,64,IF(C6=16,70,IF(C6=17,83,IF(C6=18,94,IF(C6=19,98,IF(C6=20,99,IF(C6=21,100,IF(C6=22,100,IF(C6=0,0,IF(C6&gt;=23,"ungültiger Wert")))))))))))))))))))))))))))))))</f>
        <v>49</v>
      </c>
      <c r="H6" s="12">
        <f t="shared" ref="H6:H35" si="1">IF(B6="","",IF(B6="A",IF(D6="","",IF(D6=0,2,IF(D6=1,2,IF(D6=2,6,IF(D6=3,9,IF(D6=4,16,IF(D6=5,20,IF(D6=6,26,IF(D6=7,38,IF(D6=8,45,IF(D6=9,55,IF(D6=10,68,IF(D6=11,75,IF(D6=12,82,IF(D6=13,90,IF(D6=14,95,IF(D6=15,98,IF(D6=16,100,IF(D6=17,100,IF(D6=18,100,IF(D6=19,100,IF(D6=20,100,IF(D6=0,0,IF(D6&gt;=21,"ungültiger Wert")))))))))))))))))))))))),IF(B6="B",IF(D6="","",IF(D6=0,1,IF(D6=1,4,IF(D6=2,5,IF(D6=3,12,IF(D6=4,15,IF(D6=5,23,IF(D6=6,31,IF(D6=7,39,IF(D6=8,46,IF(D6=9,58,IF(D6=10,67,IF(D6=11,77,IF(D6=12,83,IF(D6=13,87,IF(D6=14,80,IF(D6=15,93,IF(D6=16,96,IF(D6=17,99,IF(D6=18,100,IF(D6=19,100,IF(D6=20,100,IF(D6=21,100,IF(D6=0,0,IF(D6&gt;=22,"ungültiger Wert"))))))))))))))))))))))))),IF(B6="C",IF(D6="","",IF(D6=0,1,IF(D6=1,2,IF(D6=2,10,IF(D6=3,20,IF(D6=4,33,IF(D6=5,43,IF(D6=6,51,IF(D6=7,53,IF(D6=8,62,IF(D6=9,69,IF(D6=10,76,IF(D6=11,93,IF(D6=12,94,IF(D6=13,98,IF(D6=14,100,IF(D6=0,0,IF(D6&gt;=15,"ungültiger Wert")))))))))))))))))),IF(B6="D",IF(D6="","",IF(D6=0,0,IF(D6=1,5,IF(D6=2,9,IF(D6=3,13,IF(D6=4,20,IF(D6=5,30,IF(D6=6,40,IF(D6=7,49,IF(D6=8,58,IF(D6=9,71,IF(D6=10,75,IF(D6=11,80,IF(D6=12,81,IF(D6=13,90,IF(D6=14,96,IF(D6=15,99,IF(D6=16,100,IF(D6=17,100,IF(D6=18,100,IF(D6=0,0,IF(D6&gt;=19,"ungültiger Wert")))))))))))))))))))))))))))</f>
        <v>69</v>
      </c>
      <c r="I6" s="12">
        <f t="shared" ref="I6:I35" si="2">IF(B6="","",IF(B6="A",IF(E6="","",IF(E6=0,7,IF(E6=1,12,IF(E6=2,20,IF(E6=3,43,IF(E6=4,59,IF(E6=5,77,IF(E6=6,86,IF(E6=7,91,IF(E6=8,95,IF(E6=9,100,IF(E6=0,0,IF(E6&gt;=10,"ungültiger Wert"))))))))))))),IF(B6="B",IF(E6="","",IF(E6=0,8,IF(E6=1,21,IF(E6=2,30,IF(E6=3,52,IF(E6=4,84,IF(E6=5,100,IF(E6=0,0,IF(E6&gt;=6,"ungültiger Wert"))))))))),IF(B6="C",IF(E6="","",IF(E6=0,17,IF(E6=1,19,IF(E6=2,21,IF(E6=3,36,IF(E6=4,44,IF(E6=5,57,IF(E6=6,75,IF(E6=7,90,IF(E6=8,98,IF(E6=9,100,IF(E6=10,100,IF(E6=11,100,IF(E6=0,0,IF(E6&gt;=12,"ungültiger Wert"))))))))))))))),IF(B6="D",IF(E6="","",IF(E6=0,12,IF(E6=1,20,IF(E6=2,29,IF(E6=3,52,IF(E6=4,69,IF(E6=5,100,IF(E6=0,0,IF(E6&gt;=6,"ungültiger Wert"))))))))))))))</f>
        <v>21</v>
      </c>
      <c r="J6" s="16">
        <f t="shared" ref="J6:J35" si="3">IF(B6="","",IF(B6="A",IF(F6="","",IF(F6=0,9,IF(F6=1,10,IF(F6=2,19,IF(F6=3,27,IF(F6=4,34,IF(F6=5,49,IF(F6=6,63,IF(F6=7,75,IF(F6=8,88,IF(F6=9,97,IF(F6=10,100,IF(F6=11,100,IF(F6=0,0,IF(F6&gt;=12,"ungültiger Wert"))))))))))))))),IF(B6="B",IF(F6="","",IF(F6=0,14,IF(F6=1,18,IF(F6=2,22,IF(F6=3,24,IF(F6=4,28,IF(F6=5,35,IF(F6=6,41,IF(F6=7,47,IF(F6=8,62,IF(F6=9,74,IF(F6=10,86,IF(F6=11,93,IF(F6=12,100,IF(F6=13,100,IF(F6=14,100,IF(F6=0,0,IF(F6&gt;=15,"ungültiger Wert")))))))))))))))))),IF(B6="C",IF(F6="","",IF(F6=0,7,IF(F6=1,7,IF(F6=2,11,IF(F6=3,18,IF(F6=4,27,IF(F6=5,28,IF(F6=6,39,IF(F6=7,54,IF(F6=8,67,IF(F6=9,81,IF(F6=10,88,IF(F6=11,93,IF(F6=12,98,IF(F6=13,99,IF(F6=14,100,IF(F6=0,0,IF(F6&gt;=15,"ungültiger Wert")))))))))))))))))),IF(B6="D",IF(F6="","",IF(F6=0,4,IF(F6=1,6,IF(F6=2,10,IF(F6=3,16,IF(F6=4,26,IF(F6=5,29,IF(F6=6,37,IF(F6=7,51,IF(F6=8,58,IF(F6=9,60,IF(F6=10,68,IF(F6=11,77,IF(F6=12,85,IF(F6=13,90,IF(F6=14,97,IF(F6=15,97,IF(F6=16,100,IF(F6=0,0,IF(F6&gt;=17,"ungültiger Wert")))))))))))))))))))))))))</f>
        <v>81</v>
      </c>
      <c r="K6" s="35">
        <f t="shared" ref="K6:K35" si="4">IF(B6="","",IF(B6="A",IF(C6="","",IF(C6=0,"&lt;33",IF(C6=1,"&lt;33",IF(C6=2,33,IF(C6=3,35,IF(C6=4,37,IF(C6=5,37,IF(C6=6,41,IF(C6=7,43,IF(C6=8,45,IF(C6=9,47,IF(C6=10,49,IF(C6=11,51,IF(C6=12,53,IF(C6=13,55,IF(C6=14,57,IF(C6=15,59,IF(C6=16,61,IF(C6=17,63,IF(C6=18,65,IF(C6=19,67,IF(C6=20,69,IF(C6=21,71,IF(C6=0,0,IF(C6&gt;=22,"ungültiger Wert"))))))))))))))))))))))))),IF(B6="B",IF(C6="","",IF(C6=0,"&lt;29",IF(C6=1,"&lt;29",IF(C6=2,29,IF(C6=3,30,IF(C6=4,32,IF(C6=5,34,IF(C6=6,36,IF(C6=7,38,IF(C6=8,40,IF(C6=9,42,IF(C6=10,44,IF(C6=11,46,IF(C6=12,48,IF(C6=13,50,IF(C6=14,52,IF(C6=15,54,IF(C6=16,56,IF(C6=17,58,IF(C6=18,60,IF(C6=19,62,IF(C6=20,64,IF(C6=21,66,IF(C6=22,68,IF(C6=23,70,IF(C6=24,"&gt;70",IF(C6=0,0,IF(C6&gt;=25,"ungültiger Wert")))))))))))))))))))))))))))),IF(B6="C",IF(C6="","",IF(C6=0,29,IF(C6=1,31,IF(C6=2,33,IF(C6=3,35,IF(C6=4,37,IF(C6=5,38,IF(C6=6,40,IF(C6=7,42,IF(C6=8,44,IF(C6=9,46,IF(C6=10,48,IF(C6=11,50,IF(C6=12,52,IF(C6=13,53,IF(C6=14,55,IF(C6=15,57,IF(C6=16,59,IF(C6=17,61,IF(C6=18,63,IF(C6=19,65,IF(C6=20,67,IF(C6=21,68,IF(C6=0,0,IF(C6&gt;=22,"ungültiger Wert"))))))))))))))))))))))))),IF(B6="D",IF(C6="","",IF(C6=0,25,IF(C6=1,25,IF(C6=2,29,IF(C6=3,31,IF(C6=4,33,IF(C6=5,35,IF(C6=6,37,IF(C6=7,39,IF(C6=8,41,IF(C6=9,43,IF(C6=10,45,IF(C6=11,47,IF(C6=12,49,IF(C6=13,51,IF(C6=14,53,IF(C6=15,55,IF(C6=16,57,IF(C6=17,59,IF(C6=18,61,IF(C6=19,63,IF(C6=20,65,IF(C6=21,67,IF(C6=22,"&gt;67",IF(C6=0,0,IF(C6&gt;=23,"ungültiger Wert")))))))))))))))))))))))))))))))</f>
        <v>50</v>
      </c>
      <c r="L6" s="12">
        <f t="shared" ref="L6:L35" si="5">IF(B6="","",IF(B6="A",IF(D6="","",IF(D6=0,26,IF(D6=1,26,IF(D6=2,32,IF(D6=3,35,IF(D6=4,37,IF(D6=5,40,IF(D6=6,43,IF(D6=7,45,IF(D6=8,48,IF(D6=9,51,IF(D6=10,53,IF(D6=11,56,IF(D6=12,59,IF(D6=13,62,IF(D6=14,64,IF(D6=15,67,IF(D6=16,70,IF(D6=17,"&gt;70",IF(D6=18,"&gt;70",IF(D6=19,"&gt;70",IF(D6=20,"&gt;70",IF(D6=0,0,IF(D6&gt;=21,"ungültiger Wert")))))))))))))))))))))))),IF(B6="B",IF(D6="","",IF(D6=0,29,IF(D6=1,31,IF(D6=2,33,IF(D6=3,36,IF(D6=4,38,IF(D6=5,41,IF(D6=6,43,IF(D6=7,46,IF(D6=8,48,IF(D6=9,51,IF(D6=10,53,IF(D6=11,56,IF(D6=12,58,IF(D6=13,60,IF(D6=14,63,IF(D6=15,65,IF(D6=16,68,IF(D6=17,70,IF(D6=18,73,IF(D6=19,"&gt;73",IF(D6=20,"&gt;73",IF(D6=21,"&gt;73",IF(D6=0,0,IF(D6&gt;=22,"ungültiger Wert"))))))))))))))))))))))))),IF(B6="C",IF(D6="","",IF(D6=0,30,IF(D6=1,33,IF(D6=2,36,IF(D6=3,39,IF(D6=4,42,IF(D6=5,45,IF(D6=6,47,IF(D6=7,50,IF(D6=8,53,IF(D6=9,56,IF(D6=10,59,IF(D6=11,61,IF(D6=12,64,IF(D6=13,67,IF(D6=14,70,IF(D6=0,0,IF(D6&gt;=15,"ungültiger Wert")))))))))))))))))),IF(B6="D",IF(D6="","",IF(D6=0,"&lt;32",IF(D6=1,32,IF(D6=2,35,IF(D6=3,37,IF(D6=4,40,IF(D6=5,43,IF(D6=6,45,IF(D6=7,48,IF(D6=8,50,IF(D6=9,53,IF(D6=10,56,IF(D6=11,58,IF(D6=12,61,IF(D6=13,63,IF(D6=14,66,IF(D6=15,69,IF(D6=16,71,IF(D6=17,"&gt;71",IF(D6=18,"&gt;71",IF(D6=0,0,IF(D6&gt;=19,"ungültiger Wert")))))))))))))))))))))))))))</f>
        <v>56</v>
      </c>
      <c r="M6" s="12">
        <f t="shared" ref="M6:M35" si="6">IF(B6="","",IF(B6="A",IF(E6="","",IF(E6=0,32,IF(E6=1,36,IF(E6=2,41,IF(E6=3,45,IF(E6=4,50,IF(E6=5,54,IF(E6=6,58,IF(E6=7,63,IF(E6=8,67,IF(E6=9,72,IF(E6=0,0,IF(E6&gt;=10,"ungültiger Wert"))))))))))))),IF(B6="B",IF(E6="","",IF(E6=0,30,IF(E6=1,36,IF(E6=2,43,IF(E6=3,50,IF(E6=4,56,IF(E6=5,63,IF(E6=0,0,IF(E6&gt;=6,"ungültiger Wert"))))))))),IF(B6="C",IF(E6="","",IF(E6=0,33,IF(E6=1,37,IF(E6=2,41,IF(E6=3,45,IF(E6=4,48,IF(E6=5,52,IF(E6=6,56,IF(E6=7,60,IF(E6=8,64,IF(E6=9,67,IF(E6=10,"&gt;67",IF(E6=11,"&gt;67",IF(E6=0,0,IF(E6&gt;=12,"ungültiger Wert"))))))))))))))),IF(B6="D",IF(E6="","",IF(E6=0,31,IF(E6=1,37,IF(E6=2,43,IF(E6=3,49,IF(E6=4,55,IF(E6=5,61,IF(E6=0,0,IF(E6&gt;=6,"ungültiger Wert"))))))))))))))</f>
        <v>41</v>
      </c>
      <c r="N6" s="16">
        <f t="shared" ref="N6:N35" si="7">IF(B6="","",IF(B6="A",IF(F6="","",IF(F6=0,31,IF(F6=1,34,IF(F6=2,38,IF(F6=3,42,IF(F6=4,45,IF(F6=5,49,IF(F6=6,53,IF(F6=7,56,IF(F6=8,60,IF(F6=9,63,IF(F6=10,67,IF(F6=11,"&gt;67",IF(F6=0,0,IF(F6&gt;=12,"ungültiger Wert"))))))))))))))),IF(B6="B",IF(F6="","",IF(F6=0,33,IF(F6=1,36,IF(F6=2,38,IF(F6=3,41,IF(F6=4,43,IF(F6=5,46,IF(F6=6,49,IF(F6=7,51,IF(F6=8,54,IF(F6=9,56,IF(F6=10,59,IF(F6=11,62,IF(F6=12,64,IF(F6=13,"&gt;64",IF(F6=14,"&gt;64",IF(F6=0,0,IF(F6&gt;=15,"ungültiger Wert")))))))))))))))))),IF(B6="C",IF(F6="","",IF(F6=0,29,IF(F6=1,29,IF(F6=2,35,IF(F6=3,38,IF(F6=4,41,IF(F6=5,45,IF(F6=6,48,IF(F6=7,51,IF(F6=8,54,IF(F6=9,57,IF(F6=10,60,IF(F6=11,63,IF(F6=12,66,IF(F6=13,69,IF(F6=14,72,IF(F6=0,0,IF(F6&gt;=15,"ungültiger Wert")))))))))))))))))),IF(B6="D",IF(F6="","",IF(F6=0,31,IF(F6=1,33,IF(F6=2,36,IF(F6=3,38,IF(F6=4,41,IF(F6=5,43,IF(F6=6,45,IF(F6=7,48,IF(F6=8,50,IF(F6=9,53,IF(F6=10,55,IF(F6=11,58,IF(F6=12,60,IF(F6=13,62,IF(F6=14,65,IF(F6=15,67,IF(F6=16,70,IF(F6=0,0,IF(F6&gt;=17,"ungültiger Wert")))))))))))))))))))))))))</f>
        <v>57</v>
      </c>
      <c r="O6" s="47"/>
      <c r="P6" s="33" t="s">
        <v>47</v>
      </c>
      <c r="Q6" s="31">
        <v>12</v>
      </c>
      <c r="R6" s="31">
        <v>13</v>
      </c>
      <c r="S6" s="31">
        <v>4</v>
      </c>
      <c r="T6" s="31">
        <v>9</v>
      </c>
      <c r="U6" s="59">
        <f t="shared" ref="U6:U35" si="8">IF(P6="","",IF(P6="A",IF(Q6="","",IF(Q6=0,0,IF(Q6=1,1,IF(Q6=2,2,IF(Q6=3,4,IF(Q6=4,8,IF(Q6=5,12,IF(Q6=6,16,IF(Q6=7,24,IF(Q6=8,28,IF(Q6=9,32,IF(Q6=10,37,IF(Q6=11,45,IF(Q6=12,53,IF(Q6=13,63,IF(Q6=14,65,IF(Q6=15,76,IF(Q6=16,85,IF(Q6=17,92,IF(Q6=18,95,IF(Q6=19,97,IF(Q6=20,98,IF(Q6=21,100,IF(Q6=0,0,IF(Q6&gt;=22,"ungültiger Wert"))))))))))))))))))))))))),IF(P6="B",IF(Q6="","",IF(Q6=0,1,IF(Q6=1,2,IF(Q6=2,4,IF(Q6=3,4,IF(Q6=4,6,IF(Q6=5,14,IF(Q6=6,16,IF(Q6=7,18,IF(Q6=8,24,IF(Q6=9,28,IF(Q6=10,34,IF(Q6=11,37,IF(Q6=12,40,IF(Q6=13,52,IF(Q6=14,55,IF(Q6=15,62,IF(Q6=16,67,IF(Q6=17,78,IF(Q6=18,85,IF(Q6=19,86,IF(Q6=20,95,IF(Q6=21,97,IF(Q6=22,99,IF(Q6=23,100,IF(Q6=24,100,IF(Q6=0,0,IF(Q6&gt;=25,"ungültiger Wert")))))))))))))))))))))))))))),IF(P6="C",IF(Q6="","",IF(Q6=0,0,IF(Q6=1,4,IF(Q6=2,9,IF(Q6=3,15,IF(Q6=4,18,IF(Q6=5,23,IF(Q6=6,27,IF(Q6=7,30,IF(Q6=8,33,IF(Q6=9,39,IF(Q6=10,45,IF(Q6=11,51,IF(Q6=12,59,IF(Q6=13,63,IF(Q6=14,69,IF(Q6=15,75,IF(Q6=16,78,IF(Q6=17,80,IF(Q6=18,89,IF(Q6=19,94,IF(Q6=20,98,IF(Q6=21,100,IF(Q6=0,0,IF(Q6&gt;=22,"ungültiger Wert"))))))))))))))))))))))))),IF(P6="D",IF(Q6="","",IF(Q6=0,1,IF(Q6=1,1,IF(Q6=2,1,IF(Q6=3,4,IF(Q6=4,6,IF(Q6=5,11,IF(Q6=6,11,IF(Q6=7,14,IF(Q6=8,19,IF(Q6=9,25,IF(Q6=10,31,IF(Q6=11,35,IF(Q6=12,41,IF(Q6=13,47,IF(Q6=14,52,IF(Q6=15,68,IF(Q6=16,77,IF(Q6=17,84,IF(Q6=18,95,IF(Q6=19,96,IF(Q6=20,99,IF(Q6=21,99,IF(Q6=22,100,IF(Q6=0,0,IF(Q6&gt;=23,"ungültiger Wert")))))))))))))))))))))))))))))))</f>
        <v>53</v>
      </c>
      <c r="V6" s="12">
        <f t="shared" ref="V6:V35" si="9">IF(P6="","",IF(P6="A",IF(R6="","",IF(R6=0,0,IF(R6=1,1,IF(R6=2,1,IF(R6=3,1,IF(R6=4,6,IF(R6=5,7,IF(R6=6,12,IF(R6=7,19,IF(R6=8,31,IF(R6=9,37,IF(R6=10,46,IF(R6=11,53,IF(R6=12,67,IF(R6=13,79,IF(R6=14,84,IF(R6=15,89,IF(R6=16,95,IF(R6=17,97,IF(R6=18,99,IF(R6=19,99,IF(R6=20,100,IF(R6=0,0,IF(R6&gt;=21,"ungültiger Wert")))))))))))))))))))))))),IF(P6="B",IF(R6="","",IF(R6=0,1,IF(R6=1,4,IF(R6=2,5,IF(R6=3,7,IF(R6=4,12,IF(R6=5,19,IF(R6=6,25,IF(R6=7,33,IF(R6=8,44,IF(R6=9,49,IF(R6=10,62,IF(R6=11,68,IF(R6=12,73,IF(R6=13,77,IF(R6=14,86,IF(R6=15,90,IF(R6=16,93,IF(R6=17,97,IF(R6=18,98,IF(R6=19,99,IF(R6=20,99,IF(R6=21,100,IF(R6=0,0,IF(R6&gt;=22,"ungültiger Wert"))))))))))))))))))))))))),IF(P6="C",IF(R6="","",IF(R6=0,2,IF(R6=1,3,IF(R6=2,12,IF(R6=3,17,IF(R6=4,25,IF(R6=5,32,IF(R6=6,40,IF(R6=7,46,IF(R6=8,55,IF(R6=9,66,IF(R6=10,72,IF(R6=11,80,IF(R6=12,87,IF(R6=13,98,IF(R6=14,100,IF(R6=0,0,IF(R6&gt;=15,"ungültiger Wert")))))))))))))))))),IF(P6="D",IF(R6="","",IF(R6=0,0,IF(R6=1,0,IF(R6=2,0,IF(R6=3,2,IF(R6=4,9,IF(R6=5,16,IF(R6=6,19,IF(R6=7,31,IF(R6=8,35,IF(R6=9,48,IF(R6=10,57,IF(R6=11,70,IF(R6=12,78,IF(R6=13,85,IF(R6=14,90,IF(R6=15,97,IF(R6=16,99,IF(R6=17,100,IF(R6=18,100,IF(R6=0,0,IF(R6&gt;=19,"ungültiger Wert")))))))))))))))))))))))))))</f>
        <v>79</v>
      </c>
      <c r="W6" s="12">
        <f t="shared" ref="W6:W35" si="10">IF(P6="","",IF(P6="A",IF(S6="","",IF(S6=0,3,IF(S6=1,7,IF(S6=2,10,IF(S6=3,26,IF(S6=4,38,IF(S6=5,65,IF(S6=6,71,IF(S6=7,84,IF(S6=8,95,IF(S6=9,100,IF(S6=0,0,IF(S6&gt;=10,"ungültiger Wert"))))))))))))),IF(P6="B",IF(S6="","",IF(S6=0,10,IF(S6=1,16,IF(S6=2,25,IF(S6=3,49,IF(S6=4,65,IF(S6=5,100,IF(S6=0,0,IF(S6&gt;=6,"ungültiger Wert"))))))))),IF(P6="C",IF(S6="","",IF(S6=0,8,IF(S6=1,11,IF(S6=2,15,IF(S6=3,29,IF(S6=4,39,IF(S6=5,51,IF(S6=6,62,IF(S6=7,70,IF(S6=8,84,IF(S6=9,96,IF(S6=10,99,IF(S6=11,100,IF(S6=0,0,IF(S6&gt;=12,"ungültiger Wert"))))))))))))))),IF(P6="D",IF(S6="","",IF(S6=0,6,IF(S6=1,9,IF(S6=2,14,IF(S6=3,42,IF(S6=4,56,IF(S6=5,100,IF(S6=0,0,IF(S6&gt;=6,"ungültiger Wert"))))))))))))))</f>
        <v>38</v>
      </c>
      <c r="X6" s="45">
        <f t="shared" ref="X6:X35" si="11">IF(P6="","",IF(P6="A",IF(T6="","",IF(T6=0,3,IF(T6=1,3,IF(T6=2,5,IF(T6=3,10,IF(T6=4,21,IF(T6=5,28,IF(T6=6,39,IF(T6=7,62,IF(T6=8,79,IF(T6=9,91,IF(T6=10,98,IF(T6=11,100,IF(T6=0,0,IF(T6&gt;=12,"ungültiger Wert"))))))))))))))),IF(P6="B",IF(T6="","",IF(T6=0,1,IF(T6=1,1,IF(T6=2,3,IF(T6=3,7,IF(T6=4,8,IF(T6=5,13,IF(T6=6,22,IF(T6=7,30,IF(T6=8,50,IF(T6=9,67,IF(T6=10,84,IF(T6=11,96,IF(T6=12,99,IF(T6=13,100,IF(T6=14,100,IF(T6=0,0,IF(T6&gt;=15,"ungültiger Wert")))))))))))))))))),IF(P6="C",IF(T6="","",IF(T6=0,5,IF(T6=1,5,IF(T6=2,6,IF(T6=3,11,IF(T6=4,12,IF(T6=5,19,IF(T6=6,28,IF(T6=7,35,IF(T6=8,49,IF(T6=9,65,IF(T6=10,74,IF(T6=11,85,IF(T6=12,94,IF(T6=13,98,IF(T6=14,100,IF(T6=0,0,IF(T6&gt;=15,"ungültiger Wert")))))))))))))))))),IF(P6="D",IF(T6="","",IF(T6=0,0,IF(T6=1,1,IF(T6=2,1,IF(T6=3,5,IF(T6=4,10,IF(T6=5,15,IF(T6=6,21,IF(T6=7,28,IF(T6=8,36,IF(T6=9,48,IF(T6=10,64,IF(T6=11,71,IF(T6=12,78,IF(T6=13,91,IF(T6=14,96,IF(T6=15,98,IF(T6=16,100,IF(T6=0,0,IF(T6&gt;=17,"ungültiger Wert")))))))))))))))))))))))))</f>
        <v>91</v>
      </c>
      <c r="Y6" s="59">
        <f t="shared" ref="Y6:Y35" si="12">IF(P6="","",IF(P6="A",IF(Q6="","",IF(Q6=0,"&lt;27",IF(Q6=1,27,IF(Q6=2,30,IF(Q6=3,31,IF(Q6=4,34,IF(Q6=5,36,IF(Q6=6,38,IF(Q6=7,40,IF(Q6=8,42,IF(Q6=9,44,IF(Q6=10,46,IF(Q6=11,49,IF(Q6=12,51,IF(Q6=13,53,IF(Q6=14,55,IF(Q6=15,57,IF(Q6=16,59,IF(Q6=17,61,IF(Q6=18,64,IF(Q6=19,66,IF(Q6=20,68,IF(Q6=21,70,IF(Q6=0,0,IF(Q6&gt;=22,"ungültiger Wert"))))))))))))))))))))))))),IF(P6="B",IF(Q6="","",IF(Q6=0,26,IF(Q6=1,28,IF(Q6=2,30,IF(Q6=3,30,IF(Q6=4,34,IF(Q6=5,35,IF(Q6=6,37,IF(Q6=7,39,IF(Q6=8,41,IF(Q6=9,43,IF(Q6=10,45,IF(Q6=11,46,IF(Q6=12,48,IF(Q6=13,50,IF(Q6=14,52,IF(Q6=15,54,IF(Q6=16,56,IF(Q6=17,57,IF(Q6=18,59,IF(Q6=19,61,IF(Q6=20,63,IF(Q6=21,65,IF(Q6=22,67,IF(Q6=23,68,IF(Q6=24,"&gt;68",IF(Q6=0,0,IF(Q6&gt;=25,"ungültiger Wert")))))))))))))))))))))))))))),IF(P6="C",IF(Q6="","",IF(Q6=0,"&lt;33",IF(Q6=1,33,IF(Q6=2,34,IF(Q6=3,36,IF(Q6=4,38,IF(Q6=5,40,IF(Q6=6,41,IF(Q6=7,43,IF(Q6=8,45,IF(Q6=9,47,IF(Q6=10,48,IF(Q6=11,50,IF(Q6=12,52,IF(Q6=13,53,IF(Q6=14,55,IF(Q6=15,57,IF(Q6=16,59,IF(Q6=17,60,IF(Q6=18,62,IF(Q6=19,64,IF(Q6=20,66,IF(Q6=21,67,IF(Q6=0,0,IF(Q6&gt;=22,"ungültiger Wert"))))))))))))))))))))))))),IF(P7="D",IF(Q7="","",IF(Q6=0,22,IF(Q6=1,22,IF(Q6=2,22,IF(Q6=3,29,IF(Q6=4,31,IF(Q6=5,33,IF(Q6=6,35,IF(Q6=7,37,IF(Q6=8,40,IF(Q6=9,42,IF(Q6=10,44,IF(Q6=11,46,IF(Q6=12,48,IF(Q6=13,50,IF(Q6=14,53,IF(Q6=15,55,IF(Q6=16,57,IF(Q6=17,59,IF(Q6=18,61,IF(Q6=19,63,IF(Q6=20,65,IF(Q6=21,65,IF(Q6=22,70,IF(Q7=0,0,IF(Q6&gt;=23,"ungültiger Wert")))))))))))))))))))))))))))))))</f>
        <v>51</v>
      </c>
      <c r="Z6" s="12">
        <f t="shared" ref="Z6:Z35" si="13">IF(P6="","",IF(P6="A",IF(R6="","",IF(R6=0,"&lt;23",IF(R6=1,23,IF(R6=2,23,IF(R6=3,23,IF(R6=4,32,IF(R6=5,34,IF(R6=6,37,IF(R6=7,40,IF(R6=8,42,IF(R6=9,45,IF(R6=10,48,IF(R6=11,51,IF(R6=12,53,IF(R6=13,56,IF(R6=14,59,IF(R6=15,61,IF(R6=16,64,IF(R6=17,67,IF(R6=18,70,IF(R6=19,70,IF(R6=20,75,IF(R6=0,0,IF(R6&gt;=21,"ungültiger Wert")))))))))))))))))))))))),IF(P6="B",IF(R6="","",IF(R6=0,28,IF(R6=1,31,IF(R6=2,33,IF(R6=3,35,IF(R6=4,37,IF(R6=5,40,IF(R6=6,42,IF(R6=7,44,IF(R6=8,46,IF(R6=9,49,IF(R6=10,51,IF(R6=11,53,IF(R6=12,55,IF(R6=13,58,IF(R6=14,60,IF(R6=15,62,IF(R6=16,65,IF(R6=17,67,IF(R6=18,69,IF(R6=19,71,IF(R6=20,71,IF(R6=21,76,IF(R6=0,0,IF(R6&gt;=22,"ungültiger Wert"))))))))))))))))))))))))),IF(P6="C",IF(R6="","",IF(R6=0,30,IF(R6=1,32,IF(R6=2,35,IF(R6=3,38,IF(R6=4,40,IF(R6=5,43,IF(R6=6,46,IF(R6=7,48,IF(R6=8,51,IF(R6=9,54,IF(R6=10,56,IF(R6=11,59,IF(R6=12,61,IF(R6=13,64,IF(R6=14,67,IF(R6=0,0,IF(R6&gt;=15,"ungültiger Wert")))))))))))))))))),IF(P6="D",IF(R6="","",IF(R6=0,"&lt;31",IF(R6=1,"&lt;31",IF(R6=2,"&lt;31",IF(R6=3,31,IF(R6=4,34,IF(R6=5,37,IF(R6=6,39,IF(R6=7,42,IF(R6=8,45,IF(R6=9,48,IF(R6=10,51,IF(R6=11,54,IF(R6=12,57,IF(R6=13,60,IF(R6=14,63,IF(R6=15,66,IF(R6=16,68,IF(R6=17,71,IF(R6=18,"&gt;71",IF(R6=0,0,IF(R6&gt;=19,"ungültiger Wert")))))))))))))))))))))))))))</f>
        <v>56</v>
      </c>
      <c r="AA6" s="12">
        <f t="shared" ref="AA6:AA35" si="14">IF(P6="","",IF(P6="A",IF(S6="","",IF(S6=0,27,IF(S6=1,32,IF(S6=2,36,IF(S6=3,41,IF(S6=4,45,IF(S6=5,50,IF(S6=6,55,IF(S6=7,59,IF(S6=8,64,IF(S6=9,68,IF(S6=0,0,IF(S6&gt;=10,"ungültiger Wert"))))))))))))),IF(P6="B",IF(S6="","",IF(S6=0,30,IF(S6=1,36,IF(S6=2,42,IF(S6=3,48,IF(S6=4,54,IF(S6=5,60,IF(S6=0,0,IF(S6&gt;=6,"ungültiger Wert"))))))))),IF(P6="C",IF(S6="","",IF(S6=0,31,IF(S6=1,35,IF(S6=2,38,IF(S6=3,42,IF(S6=4,45,IF(S6=5,49,IF(S6=6,52,IF(S6=7,56,IF(S6=8,59,IF(S6=9,63,IF(S6=10,66,IF(S6=11,70,IF(S6=0,0,IF(S6&gt;=12,"ungültiger Wert"))))))))))))))),IF(P6="D",IF(S6="","",IF(S6=0,24,IF(S6=1,31,IF(S6=2,38,IF(S6=3,45,IF(S6=4,52,IF(S6=5,59,IF(S6=0,0,IF(S6&gt;=6,"ungültiger Wert"))))))))))))))</f>
        <v>45</v>
      </c>
      <c r="AB6" s="45">
        <f t="shared" ref="AB6:AB35" si="15">IF(P6="","",IF(P6="A",IF(T6="","",IF(T6=0,22,IF(T6=1,22,IF(T6=2,30,IF(T6=3,35,IF(T6=4,39,IF(T6=5,43,IF(T6=6,47,IF(T6=7,52,IF(T6=8,56,IF(T6=9,60,IF(T6=10,64,IF(T6=11,69,IF(T6=0,0,IF(T6&gt;=12,"ungültiger Wert"))))))))))))))),IF(P6="B",IF(T6="","",IF(T6=0,17,IF(T6=1,17,IF(T6=2,25,IF(T6=3,29,IF(T6=4,33,IF(T6=5,37,IF(T6=6,41,IF(T6=7,45,IF(T6=8,49,IF(T6=9,53,IF(T6=10,57,IF(T6=11,61,IF(T6=12,65,IF(T6=13,70,IF(T6=14,"&gt;70",IF(T6=0,0,IF(T6&gt;=15,"ungültiger Wert")))))))))))))))))),IF(P6="C",IF(T6="","",IF(T6=0,25,IF(T6=1,25,IF(T6=2,31,IF(T6=3,35,IF(T6=4,37,IF(T6=5,41,IF(T6=6,44,IF(T6=7,47,IF(T6=8,50,IF(T6=9,53,IF(T6=10,56,IF(T6=11,59,IF(T6=12,62,IF(T6=13,65,IF(T6=14,68,IF(T6=0,0,IF(T6&gt;=15,"ungültiger Wert")))))))))))))))))),IF(P6="D",IF(T6="","",IF(T6=0,"&lt;25",IF(T6=1,25,IF(T6=2,25,IF(T6=3,31,IF(T6=4,34,IF(T6=5,37,IF(T6=6,40,IF(T6=7,43,IF(T6=8,46,IF(T6=9,49,IF(T6=10,52,IF(T6=11,55,IF(T6=12,58,IF(T6=13,61,IF(T6=14,64,IF(T6=15,67,IF(T6=16,70,IF(T6=0,0,IF(T6&gt;=17,"ungültiger Wert")))))))))))))))))))))))))</f>
        <v>60</v>
      </c>
      <c r="AC6" s="63"/>
      <c r="AD6" s="88" t="s">
        <v>48</v>
      </c>
      <c r="AE6" s="95">
        <v>15</v>
      </c>
      <c r="AF6" s="95">
        <v>12</v>
      </c>
      <c r="AG6" s="95">
        <v>1</v>
      </c>
      <c r="AH6" s="95">
        <v>13</v>
      </c>
      <c r="AI6" s="59">
        <f t="shared" ref="AI6:AI35" si="16">IF(AD6="","",IF(AD6="A",IF(AE6="","",IF(AE6=1,1,IF(AE6=2,1,IF(AE6=3,3,IF(AE6=4,9,IF(AE6=5,11,IF(AE6=6,15,IF(AE6=7,19,IF(AE6=8,22,IF(AE6=9,26,IF(AE6=10,35,IF(AE6=11,43,IF(AE6=12,50,IF(AE6=13,56,IF(AE6=14,65,IF(AE6=15,71,IF(AE6=16,82,IF(AE6=17,83,IF(AE6=18,90,IF(AE6=19,94,IF(AE6=20,97,IF(AE6=21,100, IF(AE6=0,0,IF(AE6&gt;=22,"ungültiger Wert")))))))))))))))))))))))),IF(AD6="B",IF(AE6="","",IF(AE6=0,2,IF(AE6=1,4,IF(AE6=2,6,IF(AE6=3,7,IF(AE6=4,13,IF(AE6=5,15,IF(AE6=6,17,IF(AE6=7,21,IF(AE6=8,25,IF(AE6=9,31,IF(AE6=10,35,IF(AE6=11,41,IF(AE6=12,44,IF(AE6=13,49,IF(AE6=14,53,IF(AE6=15,59,IF(AE6=16,64,IF(AE6=17,69,IF(AE6=18,74,IF(AE6=19,80,IF(AE6=20,85,IF(AE6=21,88,IF(AE6=22,92,IF(AE6=23,99,IF(AE6=24,100,IF(AE6=0,0,IF(AE6&gt;=25,"ungültiger Wert")))))))))))))))))))))))))))),IF(AD6="C", IF(AE6="","",IF(AE6=0,0,IF(AE6=1,3,IF(AE6=2,4,IF(AE6=3,6,IF(AE6=4,10,IF(AE6=5,12,IF(AE6=6,19,IF(AE6=7,21,IF(AE6=8,27,IF(AE6=9,29,IF(AE6=10,34,IF(AE6=11,43,IF(AE6=12,49,IF(AE6=13,55,IF(AE6=14,64,IF(AE6=15,68,IF(AE6=16,75,IF(AE6=17,83,IF(AE6=18,92,IF(AE6=19,94,IF(AE6=20,99,IF(AE6=21,100,IF(AE6=0,0,IF(AE6&gt;=22,"ungültiger Wert"))))))))))))))))))))))))),IF(AD6="D",IF(AE6="","",IF(AE6=0,0,IF(AE6=1,1,IF(AE6=2,1,IF(AE6=3,2,IF(AE6=4,2,IF(AE6=5,3,IF(AE6=6,4,IF(AE6=7,6,IF(AE6=8,10,IF(AE6=9,20,IF(AE6=10,23,IF(AE6=11,30,IF(AE6=12,38,IF(AE6=13,45,IF(AE6=14,53,IF(AE6=15,64,IF(AE6=16,73,IF(AE6=17,80,IF(AE6=18,90,IF(AE6=19,94,IF(AE6=20,97,IF(AE6=21,99,IF(AE6=22,100,IF(AE6=0,0,IF(AE6&gt;=23,"ungültiger Wert")))))))))))))))))))))))))))))))</f>
        <v>64</v>
      </c>
      <c r="AJ6" s="12">
        <f t="shared" ref="AJ6:AJ35" si="17">IF(AD6="","",IF(AD6="A",IF(AF6="","",IF(AF6=0,0,IF(AF6=1,0,IF(AF6=2,1,IF(AF6=3,2,IF(AF6=4,4,IF(AF6=5,9,IF(AF6=6,13,IF(AF6=7,16,IF(AF6=8,22,IF(AF6=9,30,IF(AF6=10,33,IF(AF6=11,37,IF(AF6=12,50,IF(AF6=13,63,IF(AF6=14,75,IF(AF6=15,85,IF(AF6=16,92,IF(AF6=17,97,IF(AF6=18,98,IF(AF6=19,100,IF(AF6=20,100,IF(AF6=0,0,IF(AF6&gt;=21,"ungültiger Wert")))))))))))))))))))))))),IF(AD6="B",IF(AF6="","",IF(AF6=0,0,IF(AF6=1,1,IF(AF6=2,5,IF(AF6=3,8,IF(AF6=4,14,IF(AF6=5,23,IF(AF6=6,33,IF(AF6=7,38,IF(AF6=8,46,IF(AF6=9,50,IF(AF6=10,57,IF(AF6=11,66,IF(AF6=12,73,IF(AF6=13,81,IF(AF6=14,87,IF(AF6=15,89,IF(AF6=16,93,IF(AF6=17,95,IF(AF6=18,96,IF(AF6=19,98,IF(AF6=20,100,IF(AF6=21,100,IF(AF6=0,0,IF(AF6&gt;=22,"ungültiger Wert"))))))))))))))))))))))))),IF(AD6="C",IF(AF6="","",IF(AF6=0,0,IF(AF6=1,2,IF(AF6=2,2,IF(AF6=3,4,IF(AF6=4,7,IF(AF6=5,11,IF(AF6=6,18,IF(AF6=7,27,IF(AF6=8,35,IF(AF6=9,45,IF(AF6=10,60,IF(AF6=11,73,IF(AF6=12,90,IF(AF6=13,95,IF(AF6=14,100,IF(AF6=0,0,IF(AF6&gt;=15,"ungültiger Wert")))))))))))))))))),IF(AD6="D",IF(AF6="","",IF(AF6=0,1,IF(AF6=1,2,IF(AF6=2,2,IF(AF6=3,3,IF(AF6=4,4,IF(AF6=5,7,IF(AF6=6,12,IF(AF6=7,19,IF(AF6=8,29,IF(AF6=9,39,IF(AF6=10,57,IF(AF6=11,65,IF(AF6=12,75,IF(AF6=13,84,IF(AF6=14,90,IF(AF6=15,97,IF(AF6=16,98,IF(AF6=17,100,IF(AF6=18,100,IF(AF6=0,0,IF(AF6&gt;=19,"ungültiger Wert")))))))))))))))))))))))))))</f>
        <v>75</v>
      </c>
      <c r="AK6" s="12">
        <f>IF(AD6="","",IF(AD6="A",IF(AG6="","",IF(AG6=0,2,IF(AG6=1,3,IF(AG6=2,9,IF(AG6=3,18,IF(AG6=4,24,IF(AG6=5,45,IF(AG6=6,60,IF(AG6=7,75,IF(AG6=8,87,IF(AG6=9,100,IF(AG6=0,0,IF(AG6&gt;=10,"ungültiger Wert"))))))))))))),IF(AD6="B",IF(AG6="","",IF(AG6=0,7,IF(AG6=1,15,IF(AG6=2,20,IF(AG6=3,37,IF(AG6=4,50,IF(AG6=5,100,IF(AG6=0,0,IF(AG6&gt;=6,"ungültiger Wert"))))))))),IF(AD6="C",IF(AG6="","",IF(AG6=0,2,IF(AG6=1,4,IF(AG6=2,7,IF(AG6=3,15,IF(AG6=4,27,IF(AG6=5,43,IF(AG6=6,54,IF(AG6=7,65,IF(AG6=8,76,IF(AG6=9,89,IF(AG6=10,97,IF(AG6=11,100,IF(AG6=0,0,IF(AG6&gt;=12,"ungültiger Wert"))))))))))))))),IF(AD6="D",IF(AG6="","",IF(AG6=0,2,IF(AG6=1,7,IF(AG6=2,11,IF(AG6=3,32,IF(AG6=4,47,IF(AG6=5,100,IF(AG6=0,0,IF(AG6&gt;=6,"ungültiger Wert"))))))))))))))</f>
        <v>7</v>
      </c>
      <c r="AL6" s="45">
        <f t="shared" ref="AL6:AL35" si="18">IF(AD6="","",IF(AD6="A",IF(AH6="","",IF(AH6=0,0,IF(AH6=1,0,IF(AH6=2,1,IF(AH6=3,3,IF(AH6=4,8,IF(AH6=5,19,IF(AH6=6,32,IF(AH6=7,49,IF(AH6=8,70,IF(AH6=9,88,IF(AH6=10,98,IF(AH6=11,100,IF(AH6=0,0,IF(AH6&gt;=12,"ungültiger Wert"))))))))))))))),IF(AD6="B",IF(AH6="","",IF(AH6=0,2,IF(AH6=1,3,IF(AH6=2,4,IF(AH6=3,6,IF(AH6=4,10,IF(AH6=5,13,IF(AH6=6,26,IF(AH6=7,31,IF(AH6=8,42,IF(AH6=9,58,IF(AH6=10,74,IF(AH6=11,82,IF(AH6=12,89,IF(AH6=13,95,IF(AH6=14,100,IF(AH6=0,0,IF(AH6&gt;=15,"ungültiger Wert")))))))))))))))))),IF(AD6="C",IF(AH6="","",IF(AH6=0,0,IF(AH6=1,1,IF(AH6=2,2,IF(AH6=3,4,IF(AH6=4,6,IF(AH6=5,13,IF(AH6=6,21,IF(AH6=7,33,IF(AH6=8,48,IF(AH6=9,64,IF(AH6=10,81,IF(AH6=11,92,IF(AH6=12,99,IF(AH6=13,100,IF(AH6=14,100,IF(AH6=0,0,IF(AH6&gt;=15,"ungültiger Wert")))))))))))))))))),IF(AD6="D",IF(AH6="","",IF(AH6=0,0,IF(AH6=1,2,IF(AH6=2,2,IF(AH6=3,5,IF(AH6=4,10,IF(AH6=5,14,IF(AH6=6,23,IF(AH6=7,27,IF(AH6=8,38,IF(AH6=9,54,IF(AH6=10,64,IF(AH6=11,69,IF(AH6=12,75,IF(AH6=13,83,IF(AH6=14,91,IF(AH6=15,98,IF(AH6=16,100,IF(AH6=0,0,IF(AH6&gt;=17,"ungültiger Wert")))))))))))))))))))))))))</f>
        <v>83</v>
      </c>
      <c r="AM6" s="59">
        <f t="shared" ref="AM6:AM35" si="19">IF(AD6="","",IF(AD6="A",IF(AE6="","",IF(AE6=0,"&lt;26",IF(AE6=1,26,IF(AE6=2,26,IF(AE6=3,31,IF(AE6=4,33,IF(AE6=5,35,IF(AE6=6,37,IF(AE6=7,39,IF(AE6=8,41,IF(AE6=9,43,IF(AE6=10,45,IF(AE6=11,47,IF(AE6=12,49,IF(AE6=13,51,IF(AE6=14,54,IF(AE6=15,56,IF(AE6=16,58,IF(AE6=17,60,IF(AE6=18,62,IF(AE6=19,64,IF(AE6=20,66,IF(AE6=21,68,IF(AE6=0,0,IF(AE6&gt;=22,"ungültiger Wert"))))))))))))))))))))))))),IF(AD6="B",IF(AE6="","",IF(AE6=0,30,IF(AE6=1,31,IF(AE6=2,33,IF(AE6=3,34,IF(AE6=4,36,IF(AE6=5,37,IF(AE6=6,39,IF(AE6=7,40,IF(AE6=8,42,IF(AE6=9,43,IF(AE6=10,45,IF(AE6=11,47,IF(AE6=12,48,IF(AE6=13,50,IF(AE6=14,51,IF(AE6=15,53,IF(AE6=16,54,IF(AE6=17,56,IF(AE6=18,57,IF(AE6=19,59,IF(AE6=20,60,IF(AE6=21,62,IF(AE6=22,64,IF(AE6=23,65,IF(AE6=24,67,IF(AE6=0,0,IF(AE6&gt;=25,"ungültiger Wert")))))))))))))))))))))))))))),IF(AD6="C",IF(AE6="","",IF(AE6=0,"&lt;28",IF(AE6=1,28,IF(AE6=2,30,IF(AE6=3,32,IF(AE6=4,34,IF(AE6=5,36,IF(AE6=6,38,IF(AE6=7,40,IF(AE6=8,42,IF(AE6=9,44,IF(AE6=10,46,IF(AE6=11,48,IF(AE6=12,50,IF(AE6=13,52,IF(AE6=14,54,IF(AE6=15,56,IF(AE6=16,58,IF(AE6=17,59,IF(AE6=18,61,IF(AE6=19,63,IF(AE6=20,65,IF(AE6=21,67,IF(AE6=0,0,IF(AE6&gt;=22,"ungültiger Wert"))))))))))))))))))))))))),IF(AD6="D",IF(AE6="","",IF(AE6=0,"&lt;19",IF(AE6=1,19,IF(AE6=2,19,IF(AE6=3,24,IF(AE6=4,24,IF(AE6=5,29,IF(AE6=6,31,IF(AE6=7,34,IF(AE6=8,36,IF(AE6=9,39,IF(AE6=10,41,IF(AE6=11,44,IF(AE6=12,46,IF(AE6=13,48,IF(AE6=14,51,IF(AE6=15,53,IF(AE6=16,56,IF(AE6=17,58,IF(AE6=18,61,IF(AE6=19,63,IF(AE6=20,65,IF(AE6=21,68,IF(AE6=22,70,IF(AE6=0,0,IF(AE6&gt;=23,"ungültiger Wert")))))))))))))))))))))))))))))))</f>
        <v>53</v>
      </c>
      <c r="AN6" s="12">
        <f t="shared" ref="AN6:AN35" si="20">IF(AD6="","",IF(AD6="A",IF(AE6="","",IF(AF6=0,"&lt;25",IF(AF6=1,"&lt;25",IF(AF6=2,25,IF(AF6=3,27,IF(AF6=4,30,IF(AF6=5,33,IF(AF6=6,35,IF(AF6=7,38,IF(AF6=8,40,IF(AF6=9,43,IF(AF6=10,46,IF(AF6=11,48,IF(AF6=12,51,IF(AF6=13,53,IF(AF6=14,56,IF(AF6=15,58,IF(AF6=16,61,IF(AF6=17,64,IF(AF6=18,66,IF(AF6=19,69,IF(AF6=20,"&gt;69",IF(AE6=0,0,IF(AE6&gt;=21,"ungültiger Wert")))))))))))))))))))))))),IF(AD6="B",IF(AE6="","",IF(AF6=0,"&lt;32",IF(AF6=1,32,IF(AF6=2,34,IF(AF6=3,36,IF(AF6=4,38,IF(AF6=5,40,IF(AF6=6,42,IF(AF6=7,45,IF(AF6=8,47,IF(AF6=9,49,IF(AF6=10,51,IF(AF6=11,53,IF(AF6=12,56,IF(AF6=13,58,IF(AF6=14,60,IF(AF6=15,62,IF(AF6=16,64,IF(AF6=17,66,IF(AF6=18,69,IF(AF6=19,71,IF(AF6=20,73,IF(AF6=21,"&gt;73",IF(AE6=0,0,IF(AE6&gt;=22,"ungültiger Wert"))))))))))))))))))))))))),IF(AD6="C",IF(AE6="","",IF(AF6=0,"&lt;22",IF(AF6=1,22,IF(AF6=2,22,IF(AF6=3,28,IF(AF6=4,32,IF(AF6=5,35,IF(AF6=6,39,IF(AF6=7,42,IF(AF6=8,45,IF(AF6=9,49,IF(AF6=10,52,IF(AF6=11,56,IF(AF6=12,59,IF(AF6=13,63,IF(AF6=14,66,IF(AE6=0,0,IF(AE6&gt;=15,"ungültiger Wert")))))))))))))))))),IF(AD6="D",IF(AE6="","",IF(AF6=0,19,IF(AF6=1,22,IF(AF6=2,22,IF(AF6=3,28,IF(AF6=4,31,IF(AF6=5,34,IF(AF6=6,37,IF(AF6=7,40,IF(AF6=8,43,IF(AF6=9,46,IF(AF6=10,49,IF(AF6=11,53,IF(AF6=12,56,IF(AF6=13,59,IF(AF6=14,62,IF(AF6=15,65,IF(AF6=16,68,IF(AF6=17,71,IF(AF6=18,"&gt;71",IF(AE6=0,0,IF(AE6&gt;=19,"ungültiger Wert")))))))))))))))))))))))))))</f>
        <v>56</v>
      </c>
      <c r="AO6" s="12">
        <f t="shared" ref="AO6:AO35" si="21">IF(AD6="","",IF(AD6="A",IF(AG6="","",IF(AG6=0,24,IF(AG6=1,29,IF(AG6=2,33,IF(AG6=3,38,IF(AG6=4,42,IF(AG6=5,47,IF(AG6=6,51,IF(AG6=7,56,IF(AG6=8,60,IF(AG6=9,64,IF(AG6=0,0,IF(AG6&gt;=10,"ungültiger Wert"))))))))))))),IF(AD6="B",IF(AG6="","",IF(AG6=0,27,IF(AG6=1,33,IF(AG6=2,39,IF(AG6=3,46,IF(AG6=4,52,IF(AG6=5,58,IF(AG6=0,0,IF(AG6&gt;=6,"ungültiger Wert"))))))))),IF(AD6="C",IF(AG6="","",IF(AG6=0,26,IF(AG6=1,30,IF(AG6=2,34,IF(AG6=3,38,IF(AG6=4,42,IF(AG6=5,45,IF(AG6=6,49,IF(AG6=7,53,IF(AG6=8,57,IF(AG6=9,61,IF(AG6=10,65,IF(AG6=11,68,IF(AG6=0,0,IF(AG6&gt;=12,"ungültiger Wert"))))))))))))))),IF(AD6="D",IF(AG6="","",IF(AG6=0,19,IF(AG6=1,27,IF(AG6=2,34,IF(AG6=3,42,IF(AG6=4,50,IF(AG6=5,58,IF(AG6=0,0,IF(AG6&gt;=6,"ungültiger Wert"))))))))))))))</f>
        <v>27</v>
      </c>
      <c r="AP6" s="45">
        <f t="shared" ref="AP6:AP35" si="22">IF(AD6="","",IF(AD6="A",IF(AH6="","",IF(AH6=0,"&lt;22",IF(AH6=1,"&lt;22",IF(AH6=2,22,IF(AH6=3,28,IF(AH6=4,33,IF(AH6=5,38,IF(AH6=6,43,IF(AH6=7,48,IF(AH6=8,53,IF(AH6=9,59,IF(AH6=10,10,IF(AH6=11,11,IF(AH6=0,0,IF(AH6&gt;=12,"ungültiger Wert"))))))))))))))),IF(AD6="B",IF(AH6="","",IF(AH6=0,22,IF(AH6=1,25,IF(AH6=2,29,IF(AH6=3,32,IF(AH6=4,35,IF(AH6=5,38,IF(AH6=6,41,IF(AH6=7,45,IF(AH6=8,48,IF(AH6=9,51,IF(AH6=10,54,IF(AH6=11,58,IF(AH6=12,61,IF(AH6=13,64,IF(AH6=14,67,IF(AH6=0,0,IF(AH6&gt;=15,"ungültiger Wert")))))))))))))))))),IF(AD6="C",IF(AH6="","",IF(AH6=0,"&lt;19",IF(AH6=1,19,IF(AH6=2,23,IF(AH6=3,28,IF(AH6=4,32,IF(AH6=5,36,IF(AH6=6,40,IF(AH6=7,44,IF(AH6=8,48,IF(AH6=9,53,IF(AH6=10,57,IF(AH6=11,61,IF(AH6=12,65,IF(AH6=13,69,IF(AH6=14,"&gt;69",IF(AH6=0,0,IF(AH6&gt;=15,"ungültiger Wert")))))))))))))))))),IF(AD6="D",IF(AH6="","",IF(AH6=0,"&lt;26",IF(AH6=1,26,IF(AH6=2,26,IF(AH6=3,32,IF(AH6=4,35,IF(AH6=5,38,IF(AH6=6,40,IF(AH6=7,43,IF(AH6=8,46,IF(AH6=9,49,IF(AH6=10,52,IF(AH6=11,54,IF(AH6=12,57,IF(AH6=13,60,IF(AH6=14,63,IF(AH6=15,66,IF(AH6=16,68,IF(AH6=0,0,IF(AH6&gt;=17,"ungültiger Wert")))))))))))))))))))))))))</f>
        <v>60</v>
      </c>
      <c r="AQ6" s="63"/>
      <c r="AR6" s="88" t="s">
        <v>49</v>
      </c>
      <c r="AS6" s="31">
        <v>21</v>
      </c>
      <c r="AT6" s="31">
        <v>13</v>
      </c>
      <c r="AU6" s="31">
        <v>4</v>
      </c>
      <c r="AV6" s="31">
        <v>13</v>
      </c>
      <c r="AW6" s="59">
        <f t="shared" ref="AW6:AW35" si="23">IF(AR6="","",IF(AR6="A",IF(AS6="","",IF(AS6=0,0,IF(AS6=1,0,IF(AS6=2,3,IF(AS6=3,6,IF(AS6=4,9,IF(AS6=5,11,IF(AS6=6,18,IF(AS6=7,22,IF(AS6=8,25,IF(AS6=9,33,IF(AS6=10,37,IF(AS6=11,44,IF(AS6=12,47,IF(AS6=13,51,IF(AS6=14,57,IF(AS6=15,64,IF(AS6=16,71,IF(AS6=17,79,IF(AS6=18,89,IF(AS6=19,92,IF(AS6=20,97,IF(AS6=21,100,IF(AS6=0,0,IF(AS6&gt;=22,"ungültiger Wert"))))))))))))))))))))))))),IF(AR6="B",IF(AS6="","",IF(AS6=0,0,IF(AS6=1,0,IF(AS6=2,0,IF(AS6=3,2,IF(AS6=4,5,IF(AS6=5,8,IF(AS6=6,12,IF(AS6=7,15,IF(AS6=8,18,IF(AS6=9,21,IF(AS6=10,25,IF(AS6=11,28,IF(AS6=12,33,IF(AS6=13,38,IF(AS6=14,39,IF(AS6=15,44,IF(AS6=16,52,IF(AS6=17,58,IF(AS6=18,63,IF(AS6=19,67,IF(AS6=20,73,IF(AS6=21,81,IF(AS6=22,86,IF(AS6=23,94,IF(AS6=24,100,IF(AS6=0,0,IF(AS6&gt;=25,"ungültiger Wert")))))))))))))))))))))))))))),IF(AR6="C",IF(AS6="","",IF(AS6=0,0,IF(AS6=1,2,IF(AS6=2,3,IF(AS6=3,4,IF(AS6=4,5,IF(AS6=5,8,IF(AS6=6,12,IF(AS6=7,16,IF(AS6=8,17,IF(AS6=9,23,IF(AS6=10,29,IF(AS6=11,34,IF(AS6=12,42,IF(AS6=13,49,IF(AS6=14,54,IF(AS6=15,63,IF(AS6=16,72,IF(AS6=17,80,IF(AS6=18,89,IF(AS6=19,95,IF(AS6=20,99,IF(AS6=21,100,IF(AS6=0,0,IF(AS6&gt;=22,"ungültiger Wert"))))))))))))))))))))))))),IF(AR6="D",IF(AS6="","",IF(AS6=0,0,IF(AS6=1,0,IF(AS6=2,3,IF(AS6=3,3,IF(AS6=4,3,IF(AS6=5,3,IF(AS6=6,7,IF(AS6=7,10,IF(AS6=8,12,IF(AS6=9,17,IF(AS6=10,23,IF(AS6=11,28,IF(AS6=12,29,IF(AS6=13,37,IF(AS6=14,43,IF(AS6=15,50,IF(AS6=16,59,IF(AS6=17,73,IF(AS6=18,86,IF(AS6=19,93,IF(AS6=20,98,IF(AS6=21,99,IF(AS6=22,100,IF(AS6=0,0,IF(AS6&gt;=23,"ungültiger Wert")))))))))))))))))))))))))))))))</f>
        <v>81</v>
      </c>
      <c r="AX6" s="12">
        <f t="shared" ref="AX6:AX35" si="24">IF(AR6="","",IF(AR6="A",IF(AT6="","",IF(AT6=0,0,IF(AT6=1,0,IF(AT6=2,0,IF(AT6=3,1,IF(AT6=4,4,IF(AT6=5,7,IF(AT6=6,10,IF(AT6=7,15,IF(AT6=8,23,IF(AT6=9,33,IF(AT6=10,39,IF(AT6=11,49,IF(AT6=12,55,IF(AT6=13,62,IF(AT6=14,68,IF(AT6=15,78,IF(AT6=16,91,IF(AT6=17,96,IF(AT6=18,99,IF(AT6=19,100,IF(AT6=20,100,IF(AT6=0,0,IF(AT6&gt;=21,"ungültiger Wert")))))))))))))))))))))))),IF(AR6="B",IF(AT6="","",IF(AT6=0,0,IF(AT6=1,0,IF(AT6=2,0,IF(AT6=3,1,IF(AT6=4,3,IF(AT6=5,8,IF(AT6=6,11,IF(AT6=7,15,IF(AT6=8,20,IF(AT6=9,25,IF(AT6=10,35,IF(AT6=11,41,IF(AT6=12,53,IF(AT6=13,62,IF(AT6=14,73,IF(AT6=15,78,IF(AT6=16,85,IF(AT6=17,90,IF(AT6=18,95,IF(AT6=19,99,IF(AT6=20,99,IF(AT6=21,100,IF(AT6=0,0,IF(AT6&gt;=22,"ungültiger Wert"))))))))))))))))))))))))),IF(AR6="C",IF(AT6="","",IF(AT6=0,0,IF(AT6=1,1,IF(AT6=2,2,IF(AT6=3,4,IF(AT6=4,5,IF(AT6=5,11,IF(AT6=6,14,IF(AT6=7,20,IF(AT6=8,30,IF(AT6=9,39,IF(AT6=10,49,IF(AT6=11,65,IF(AT6=12,86,IF(AT6=13,96,IF(AT6=14,100,IF(AT6=0,0,IF(AT6&gt;=15,"ungültiger Wert")))))))))))))))))),IF(AR6="D",IF(AT6="","",IF(AT6=0,0,IF(AT6=1,0,IF(AT6=2,1,IF(AT6=3,1,IF(AT6=4,2,IF(AT6=5,5,IF(AT6=6,10,IF(AT6=7,16,IF(AT6=8,19,IF(AT6=9,29,IF(AT6=10,38,IF(AT6=11,49,IF(AT6=12,60,IF(AT6=13,73,IF(AT6=14,86,IF(AT6=15,92,IF(AT6=16,98,IF(AT6=17,100,IF(AT6=18,100,IF(AT6=0,0,IF(AT6&gt;=19,"ungültiger Wert")))))))))))))))))))))))))))</f>
        <v>62</v>
      </c>
      <c r="AY6" s="12">
        <f t="shared" ref="AY6:AY35" si="25">IF(AR6="","",IF(AR6="A",IF(AU6="","",IF(AU6=0,3,IF(AU6=1,4,IF(AU6=2,8,IF(AU6=3,20,IF(AU6=4,32,IF(AU6=5,43,IF(AU6=6,55,IF(AU6=7,68,IF(AU6=8,85,IF(AU6=9,100,IF(AU6=0,0,IF(AU6&gt;=10,"ungültiger Wert"))))))))))))),IF(AR6="B",IF(AU6="","",IF(AU6=0,2,IF(AU6=1,5,IF(AU6=2,11,IF(AU6=3,26,IF(AU6=4,42,IF(AU6=5,100,IF(AU6=0,0,IF(AU6&gt;=6,"ungültiger Wert"))))))))),IF(AR6="C",IF(AU6="","",IF(AU6=0,1,IF(AU6=1,3,IF(AU6=2,5,IF(AU6=3,11,IF(AU6=4,20,IF(AU6=5,30,IF(AU6=6,45,IF(AU6=7,64,IF(AU6=8,79,IF(AU6=9,91,IF(AU6=10,99,IF(AU6=11,100,IF(AU6=0,0,IF(AU6&gt;=12,"ungültiger Wert"))))))))))))))),IF(AR6="D",IF(AU6="","",IF(AU6=0,4,IF(AU6=1,8,IF(AU6=2,10,IF(AU6=3,28,IF(AU6=4,42,IF(AU6=5,100,IF(AU6=0,0,IF(AU6&gt;=6,"ungültiger Wert"))))))))))))))</f>
        <v>42</v>
      </c>
      <c r="AZ6" s="45">
        <f t="shared" ref="AZ6:AZ35" si="26">IF(AR6="","",IF(AR6="A",IF(AV6="","",IF(AV6=0,2,IF(AV6=1,3,IF(AV6=2,5,IF(AV6=3,6,IF(AV6=4,9,IF(AV6=5,14,IF(AV6=6,25,IF(AV6=7,41,IF(AV6=8,60,IF(AV6=9,73,IF(AV6=10,98,IF(AV6=11,100,IF(AV6=0,0,IF(AV6&gt;=12,"ungültiger Wert"))))))))))))))),IF(AR6="B",IF(AV6="","",IF(AV6=0,0,IF(AV6=1,0,IF(AV6=2,0,IF(AV6=3,2,IF(AV6=4,3,IF(AV6=5,6,IF(AV6=6,8,IF(AV6=7,14,IF(AV6=8,26,IF(AV6=9,42,IF(AV6=10,62,IF(AV6=11,78,IF(AV6=12,90,IF(AV6=13,98,IF(AV6=14,100, IF(AV6=0,0,IF(AV6&gt;=15,"ungültiger Wert")))))))))))))))))),IF(AR6="C",IF(AV6="","",IF(AV6=0,3,IF(AV6=1,3,IF(AV6=2,4,IF(AV6=3,4,IF(AV6=4,4,IF(AV6=5,7,IF(AV6=6,14,IF(AV6=7,24,IF(AV6=8,36,IF(AV6=9,55,IF(AV6=10,68,IF(AV6=11,84,IF(AV6=12,96,IF(AV6=13,100,IF(AV6=14,100,IF(AV6=0,0,IF(AV6&gt;=15,"ungültiger Wert")))))))))))))))))),IF(AR6="D",IF(AV6="","",IF(AV6=0,1,IF(AV6=1,1,IF(AV6=2,1,IF(AV6=3,2,IF(AV6=4,3,IF(AV6=5,10,IF(AV6=6,16,IF(AV6=7,20,IF(AV6=8,28,IF(AV6=9,41,IF(AV6=10,47,IF(AV6=11,59,IF(AV6=12,76,IF(AV6=13,88,IF(AV6=14,94,IF(AV6=15,99,IF(AV6=16,100,IF(AV6=0,0,IF(AV6&gt;=17,"ungültiger Wert")))))))))))))))))))))))))</f>
        <v>98</v>
      </c>
      <c r="BA6" s="59">
        <f t="shared" ref="BA6:BA35" si="27">IF(AR6="","",IF(AR6="A",IF(AS6="","",IF(AS6=0,"&lt;30",IF(AS6=1,"&lt;30",IF(AS6=2,30,IF(AS6=3,32,IF(AS6=4,34,IF(AS6=5,36,IF(AS6=6,38,IF(AS6=7,40,IF(AS6=8,42,IF(AS6=9,43,IF(AS6=10,45,IF(AS6=11,47,IF(AS6=12,49,IF(AS6=13,51,IF(AS6=14,53,IF(AS6=15,55,IF(AS6=16,57,IF(AS6=17,59,IF(AS6=18,60,IF(AS6=19,62,IF(AS6=20,64,IF(AS6=21,66,IF(AS6=0,0,IF(AS6&gt;=22,"ungültiger Wert"))))))))))))))))))))))))),IF(AR6="B",IF(AS6="","",IF(AS6=0,"&lt;30",IF(AS6=1,"&lt;30",IF(AS6=2,"&lt;30",IF(AS6=3,30,IF(AS6=4,31,IF(AS6=5,33,IF(AS6=6,35,IF(AS6=7,36,IF(AS6=8,38,IF(AS6=9,40,IF(AS6=10,41,IF(AS6=11,43,IF(AS6=12,44,IF(AS6=13,46,IF(AS6=14,48,IF(AS6=15,49,IF(AS6=16,51,IF(AS6=17,53,IF(AS6=18,54,IF(AS6=19,56,IF(AS6=20,58,IF(AS6=21,59,IF(AS6=22,61,IF(AS6=23,62,IF(AS6=24,64,IF(AS6=0,0,IF(AS6&gt;=25,"ungültiger Wert")))))))))))))))))))))))))))),IF(AR6="C",IF(AS6="","",IF(AS6=0,"&lt;25",IF(AS6=1,25,IF(AS6=2,27,IF(AS6=3,29,IF(AS6=4,31,IF(AS6=5,33,IF(AS6=6,35,IF(AS6=7,37,IF(AS6=8,39,IF(AS6=9,42,IF(AS6=10,44,IF(AS6=11,46,IF(AS6=12,48,IF(AS6=13,50,IF(AS6=14,52,IF(AS6=15,54,IF(AS6=16,56,IF(AS6=17,58,IF(AS6=18,60,IF(AS6=19,62,IF(AS6=20,65,IF(AS6=21,67,IF(AS6=0,0,IF(AS6&gt;=22,"ungültiger Wert"))))))))))))))))))))))))),IF(AR6="D",IF(AS6="","",IF(AS6=0,"&lt;23",IF(AS6=1,"&lt;23",IF(AS6=2,23,IF(AS6=3,23,IF(AS6=4,23,IF(AS6=5,39,IF(AS6=6,32,IF(AS6=7,34,IF(AS6=8,36,IF(AS6=9,38,IF(AS6=10,41,IF(AS6=11,43,IF(AS6=12,45,IF(AS6=13,47,IF(AS6=14,49,IF(AS6=15,52,IF(AS6=16,54,IF(AS6=17,56,IF(AS6=18,58,IF(AS6=19,61,IF(AS6=20,63,IF(AS6=21,65,IF(AS6=22,67,IF(AS6=0,0,IF(AS6&gt;=23,"ungültiger Wert")))))))))))))))))))))))))))))))</f>
        <v>59</v>
      </c>
      <c r="BB6" s="12">
        <f t="shared" ref="BB6:BB35" si="28">IF(AR6="","",IF(AR6="A",IF(AT6="","",IF(AT6=0,"&lt;28",IF(AT6=1,"&lt;28",IF(AT6=2,"&lt;28",IF(AT6=3,28,IF(AT6=4,30,IF(AT6=5,33,IF(AT6=6,35,IF(AT6=7,38,IF(AT6=8,40,IF(AT6=9,43,IF(AT6=10,46,IF(AT6=11,48,IF(AT6=12,51,IF(AT6=13,53,IF(AT6=14,56,IF(AT6=15,58,IF(AT6=16,61,IF(AT6=17,64,IF(AT6=18,66,IF(AT6=19,69,IF(AT6=20,"&gt;69",IF(AT6=0,0,IF(AT6&gt;=21,"ungültiger Wert")))))))))))))))))))))))),IF(AR6="B",IF(AT6="","",IF(AT6=0,"&lt;28",IF(AT6=1,"&lt;28",IF(AT6=2,"&lt;28",IF(AT6=3,28,IF(AT6=4,30,IF(AT6=5,33,IF(AT6=6,35,IF(AT6=7,37,IF(AT6=8,40,IF(AT6=9,42,IF(AT6=10,45,IF(AT6=11,47,IF(AT6=12,50,IF(AT6=13,52,IF(AT6=14,55,IF(AT6=15,57,IF(AT6=16,60,IF(AT6=17,62,IF(AT6=18,65,IF(AT6=19,67,IF(AT6=20,67,IF(AT6=21,72,IF(AT6=0,0,IF(AT6&gt;=22,"ungültiger Wert"))))))))))))))))))))))))),IF(AR6="C",IF(AT6="","",IF(AT6=0,"&lt;19",IF(AT6=1,19,IF(AT6=2,23,IF(AT6=3,26,IF(AT6=4,30,IF(AT6=5,33,IF(AT6=6,37,IF(AT6=7,40,IF(AT6=8,44,IF(AT6=9,47,IF(AT6=10,51,IF(AT6=11,54,IF(AT6=12,57,IF(AT6=13,61,IF(AT6=14,64,IF(AT6=0,0,IF(AT6&gt;=15,"ungültiger Wert")))))))))))))))))),IF(AR6="D",IF(AT6="","",IF(AT6=0,"&lt;21",IF(AT6=1,"&lt;21",IF(AT6=2,21,IF(AT6=3,21,IF(AT6=4,27,IF(AT6=5,31,IF(AT6=6,34,IF(AT6=7,37,IF(AT6=8,40,IF(AT6=9,43,IF(AT6=10,46,IF(AT6=11,49,IF(AT6=12,52,IF(AT6=13,56,IF(AT6=14,59,IF(AT6=15,62,IF(AT6=16,65,IF(AT6=17,68,IF(AT6=18,"&gt;68",IF(AT6=0,0,IF(AT6&gt;=19,"ungültiger Wert")))))))))))))))))))))))))))</f>
        <v>52</v>
      </c>
      <c r="BC6" s="12">
        <f t="shared" ref="BC6:BC35" si="29">IF(AR6="","",IF(AR6="A",IF(AU6="","",IF(AU6=0,26,IF(AU6=1,30,IF(AU6=2,34,IF(AU6=3,38,IF(AU6=4,42,IF(AU6=5,47,IF(AU6=6,51,IF(AU6=7,55,IF(AU6=8,59,IF(AU6=9,63,IF(AU6=0,0,IF(AU6&gt;=10,"ungültiger Wert"))))))))))))),IF(AR6="B",IF(AU6="","",IF(AU6=0,17,IF(AU6=1,25,IF(AU6=2,33,IF(AU6=3,41,IF(AU6=4,49,IF(AU6=5,57,IF(AU6=0,0,IF(AU6&gt;=6,"ungültiger Wert"))))))))),IF(AR6="C",IF(AU6="","",IF(AU6=0,22,IF(AU6=1,26,IF(AU6=2,30,IF(AU6=3,35,IF(AU6=4,39,IF(AU6=5,43,IF(AU6=6,48,IF(AU6=7,52,IF(AU6=8,56,IF(AU6=9,61,IF(AU6=10,65,IF(AU6=11,69,IF(AU6=0,0,IF(AU6&gt;=12,"ungültiger Wert"))))))))))))))),IF(AR6="D",IF(AU6="","",IF(AU6=0,20,IF(AU6=1,27,IF(AU6=2,35,IF(AU6=3,42,IF(AU6=4,49,IF(AU6=5,57,IF(AU6=0,0,IF(AU6&gt;=6,"ungültiger Wert"))))))))))))))</f>
        <v>49</v>
      </c>
      <c r="BD6" s="45">
        <f t="shared" ref="BD6:BD35" si="30">IF(AR6="","",IF(AR6="A",IF(AV6="","",IF(AV6=0,18,IF(AV6=1,22,IF(AV6=2,27,IF(AV6=3,31,IF(AV6=4,35,IF(AV6=5,39,IF(AV6=6,43,IF(AV6=7,47,IF(AV6=8,51,IF(AV6=9,55,IF(AV6=10,59,IF(AV6=11,63,IF(AV6=0,0,IF(AV6&gt;=12,"ungültiger Wert"))))))))))))))),IF(AR6="B",IF(AV6="","",IF(AV6=0,"&lt;21",IF(AV6=1,"&lt;21",IF(AV6=2,"&lt;21",IF(AV6=3,21,IF(AV6=4,25,IF(AV6=5,29,IF(AV6=6,34,IF(AV6=7,38,IF(AV6=8,43,IF(AV6=9,47,IF(AV6=10,51,IF(AV6=11,56,IF(AV6=12,60,IF(AV6=13,64,IF(AV6=14,69,IF(AV6=0,0,IF(AV6&gt;=15,"ungültiger Wert")))))))))))))))))),IF(AR6="C",IF(AV6="","",IF(AV6=0,16,IF(AV6=1,16,IF(AV6=2,23,IF(AV6=3,23,IF(AV6=4,23,IF(AV6=5,35,IF(AV6=6,39,IF(AV6=7,42,IF(AV6=8,46,IF(AV6=9,50,IF(AV6=10,54,IF(AV6=11,58,IF(AV6=12,61,IF(AV6=13,65,IF(AV6=14,"&gt;65",IF(AV6=0,0,IF(AV6&gt;=15,"ungültiger Wert")))))))))))))))))),IF(AR6="D",IF(AV6="","",IF(AV6=0,18,IF(AV6=1,18,IF(AV6=2,18,IF(AV6=3,27,IF(AV6=4,30,IF(AV6=5,34,IF(AV6=6,37,IF(AV6=7,40,IF(AV6=8,43,IF(AV6=9,46,IF(AV6=10,50,IF(AV6=11,53,IF(AV6=12,56,IF(AV6=13,59,IF(AV6=14,62,IF(AV6=15,65,IF(AV6=16,69,IF(AV6=0,0,IF(AV6&gt;=17,"ungültiger Wert")))))))))))))))))))))))))</f>
        <v>64</v>
      </c>
      <c r="BE6" s="24"/>
      <c r="BF6" s="3" t="s">
        <v>2</v>
      </c>
    </row>
    <row r="7" spans="1:58" ht="17.25" thickBot="1" x14ac:dyDescent="0.35">
      <c r="A7" s="50"/>
      <c r="B7" s="68"/>
      <c r="C7" s="29"/>
      <c r="D7" s="29"/>
      <c r="E7" s="29"/>
      <c r="F7" s="29"/>
      <c r="G7" s="60" t="str">
        <f t="shared" si="0"/>
        <v/>
      </c>
      <c r="H7" s="11" t="str">
        <f t="shared" si="1"/>
        <v/>
      </c>
      <c r="I7" s="11" t="str">
        <f t="shared" si="2"/>
        <v/>
      </c>
      <c r="J7" s="17" t="str">
        <f t="shared" si="3"/>
        <v/>
      </c>
      <c r="K7" s="36" t="str">
        <f t="shared" si="4"/>
        <v/>
      </c>
      <c r="L7" s="11" t="str">
        <f t="shared" si="5"/>
        <v/>
      </c>
      <c r="M7" s="11" t="str">
        <f t="shared" si="6"/>
        <v/>
      </c>
      <c r="N7" s="17" t="str">
        <f t="shared" si="7"/>
        <v/>
      </c>
      <c r="O7" s="47"/>
      <c r="P7" s="34"/>
      <c r="Q7" s="29"/>
      <c r="R7" s="29"/>
      <c r="S7" s="29"/>
      <c r="T7" s="29"/>
      <c r="U7" s="60" t="str">
        <f t="shared" si="8"/>
        <v/>
      </c>
      <c r="V7" s="11" t="str">
        <f t="shared" si="9"/>
        <v/>
      </c>
      <c r="W7" s="11" t="str">
        <f t="shared" si="10"/>
        <v/>
      </c>
      <c r="X7" s="46" t="str">
        <f t="shared" si="11"/>
        <v/>
      </c>
      <c r="Y7" s="97" t="str">
        <f>IF(P7="","",IF(P7="A",IF(Q7="","",IF(Q7=0,"&lt;27",IF(Q7=1,27,IF(Q7=2,30,IF(Q7=3,31,IF(Q7=4,34,IF(Q7=5,36,IF(Q7=6,38,IF(Q7=7,40,IF(Q7=8,42,IF(Q7=9,44,IF(Q7=10,46,IF(Q7=11,49,IF(Q7=12,51,IF(Q7=13,53,IF(Q7=14,55,IF(Q7=15,57,IF(Q7=16,59,IF(Q7=17,61,IF(Q7=18,64,IF(Q7=19,66,IF(Q7=20,68,IF(Q7=21,70,IF(Q7=0,0,IF(Q7&gt;=22,"ungültiger Wert"))))))))))))))))))))))))),IF(P7="B",IF(Q7="","",IF(Q7=0,26,IF(Q7=1,28,IF(Q7=2,30,IF(Q7=3,30,IF(Q7=4,34,IF(Q7=5,35,IF(Q7=6,37,IF(Q7=7,39,IF(Q7=8,41,IF(Q7=9,43,IF(Q7=10,45,IF(Q7=11,46,IF(Q7=12,48,IF(Q7=13,50,IF(Q7=14,52,IF(Q7=15,54,IF(Q7=16,56,IF(Q7=17,57,IF(Q7=18,59,IF(Q7=19,61,IF(Q7=20,63,IF(Q7=21,65,IF(Q7=22,67,IF(Q7=23,68,IF(Q7=24,"&gt;68",IF(Q7=0,0,IF(Q7&gt;=25,"ungültiger Wert")))))))))))))))))))))))))))),IF(P7="C",IF(Q7="","",IF(Q7=0,"&lt;33",IF(Q7=1,33,IF(Q7=2,34,IF(Q7=3,36,IF(Q7=4,38,IF(Q7=5,40,IF(Q7=6,41,IF(Q7=7,43,IF(Q7=8,45,IF(Q7=9,47,IF(Q7=10,48,IF(Q7=11,50,IF(Q7=12,52,IF(Q7=13,53,IF(Q7=14,55,IF(Q7=15,57,IF(Q7=16,59,IF(Q7=17,60,IF(Q7=18,62,IF(Q7=19,64,IF(Q7=20,66,IF(Q7=21,67,IF(Q7=0,0,IF(Q7&gt;=22,"ungültiger Wert"))))))))))))))))))))))))),IF(P8="D",IF(Q8="","",IF(Q7=0,22,IF(Q7=1,22,IF(Q7=2,22,IF(Q7=3,29,IF(Q7=4,31,IF(Q7=5,33,IF(Q7=6,35,IF(Q7=7,37,IF(Q7=8,40,IF(Q7=9,42,IF(Q7=10,44,IF(Q7=11,46,IF(Q7=12,48,IF(Q7=13,50,IF(Q7=14,53,IF(Q7=15,55,IF(Q7=16,57,IF(Q7=17,59,IF(Q7=18,61,IF(Q7=19,63,IF(Q7=20,65,IF(Q7=21,65,IF(Q7=22,70,IF(Q8=0,0,IF(Q7&gt;=23,"ungültiger Wert")))))))))))))))))))))))))))))))</f>
        <v/>
      </c>
      <c r="Z7" s="11" t="str">
        <f t="shared" si="13"/>
        <v/>
      </c>
      <c r="AA7" s="11" t="str">
        <f t="shared" si="14"/>
        <v/>
      </c>
      <c r="AB7" s="46" t="str">
        <f t="shared" si="15"/>
        <v/>
      </c>
      <c r="AC7" s="63"/>
      <c r="AD7" s="89"/>
      <c r="AE7" s="96"/>
      <c r="AF7" s="96"/>
      <c r="AG7" s="96"/>
      <c r="AH7" s="96"/>
      <c r="AI7" s="69" t="str">
        <f t="shared" si="16"/>
        <v/>
      </c>
      <c r="AJ7" s="70" t="str">
        <f t="shared" si="17"/>
        <v/>
      </c>
      <c r="AK7" s="70" t="str">
        <f t="shared" ref="AK7:AK35" si="31">IF(AD7="","",IF(AD7="A",IF(AG7="","",IF(AG7=0,2,IF(AG7=1,3,IF(AG7=2,9,IF(AG7=3,18,IF(AG7=4,24,IF(AG7=5,45,IF(AG7=6,60,IF(AG7=7,75,IF(AG7=8,87,IF(AG7=9,100,IF(AG7=0,0,IF(AG7&gt;=10,"ungültiger Wert"))))))))))))),IF(AD7="B",IF(AG7="","",IF(AG7=0,7,IF(AG7=1,15,IF(AG7=2,20,IF(AG7=3,37,IF(AG7=4,50,IF(AG7=5,100,IF(AG7=0,0,IF(AG7&gt;=6,"ungültiger Wert"))))))))),IF(AD7="C",IF(AG7="","",IF(AG7=0,2,IF(AG7=1,4,IF(AG7=2,7,IF(AG7=3,15,IF(AG7=4,27,IF(AG7=5,43,IF(AG7=6,54,IF(AG7=7,65,IF(AG7=8,76,IF(AG7=9,89,IF(AG7=10,97,IF(AG7=11,100,IF(AG7=0,0,IF(AG7&gt;=12,"ungültiger Wert"))))))))))))))),IF(AD7="D",IF(AG7="","",IF(AG7=0,2,IF(AG7=1,7,IF(AG7=2,11,IF(AG7=3,32,IF(AG7=4,47,IF(AG7=5,100,IF(AG7=0,0,IF(AG7&gt;=6,"ungültiger Wert"))))))))))))))</f>
        <v/>
      </c>
      <c r="AL7" s="71" t="str">
        <f t="shared" si="18"/>
        <v/>
      </c>
      <c r="AM7" s="69" t="str">
        <f t="shared" si="19"/>
        <v/>
      </c>
      <c r="AN7" s="70" t="str">
        <f t="shared" si="20"/>
        <v/>
      </c>
      <c r="AO7" s="70" t="str">
        <f t="shared" si="21"/>
        <v/>
      </c>
      <c r="AP7" s="71" t="str">
        <f t="shared" si="22"/>
        <v/>
      </c>
      <c r="AQ7" s="63"/>
      <c r="AR7" s="94"/>
      <c r="AS7" s="29"/>
      <c r="AT7" s="29"/>
      <c r="AU7" s="29"/>
      <c r="AV7" s="29"/>
      <c r="AW7" s="69" t="str">
        <f t="shared" si="23"/>
        <v/>
      </c>
      <c r="AX7" s="70" t="str">
        <f t="shared" si="24"/>
        <v/>
      </c>
      <c r="AY7" s="70" t="str">
        <f t="shared" si="25"/>
        <v/>
      </c>
      <c r="AZ7" s="71" t="str">
        <f t="shared" si="26"/>
        <v/>
      </c>
      <c r="BA7" s="69" t="str">
        <f t="shared" si="27"/>
        <v/>
      </c>
      <c r="BB7" s="70" t="str">
        <f t="shared" si="28"/>
        <v/>
      </c>
      <c r="BC7" s="70" t="str">
        <f t="shared" si="29"/>
        <v/>
      </c>
      <c r="BD7" s="71" t="str">
        <f t="shared" si="30"/>
        <v/>
      </c>
      <c r="BE7" s="37"/>
      <c r="BF7" s="4" t="s">
        <v>3</v>
      </c>
    </row>
    <row r="8" spans="1:58" ht="17.25" thickBot="1" x14ac:dyDescent="0.35">
      <c r="A8" s="48"/>
      <c r="B8" s="49"/>
      <c r="C8" s="31"/>
      <c r="D8" s="31"/>
      <c r="E8" s="31"/>
      <c r="F8" s="31"/>
      <c r="G8" s="59" t="str">
        <f t="shared" si="0"/>
        <v/>
      </c>
      <c r="H8" s="12" t="str">
        <f t="shared" si="1"/>
        <v/>
      </c>
      <c r="I8" s="12" t="str">
        <f t="shared" si="2"/>
        <v/>
      </c>
      <c r="J8" s="16" t="str">
        <f t="shared" si="3"/>
        <v/>
      </c>
      <c r="K8" s="35" t="str">
        <f t="shared" si="4"/>
        <v/>
      </c>
      <c r="L8" s="12" t="str">
        <f t="shared" si="5"/>
        <v/>
      </c>
      <c r="M8" s="12" t="str">
        <f t="shared" si="6"/>
        <v/>
      </c>
      <c r="N8" s="16" t="str">
        <f t="shared" si="7"/>
        <v/>
      </c>
      <c r="O8" s="47"/>
      <c r="P8" s="33"/>
      <c r="Q8" s="31"/>
      <c r="R8" s="31"/>
      <c r="S8" s="31"/>
      <c r="T8" s="31"/>
      <c r="U8" s="59" t="str">
        <f t="shared" si="8"/>
        <v/>
      </c>
      <c r="V8" s="12" t="str">
        <f t="shared" si="9"/>
        <v/>
      </c>
      <c r="W8" s="12" t="str">
        <f t="shared" si="10"/>
        <v/>
      </c>
      <c r="X8" s="45" t="str">
        <f t="shared" si="11"/>
        <v/>
      </c>
      <c r="Y8" s="59" t="str">
        <f t="shared" si="12"/>
        <v/>
      </c>
      <c r="Z8" s="12" t="str">
        <f t="shared" si="13"/>
        <v/>
      </c>
      <c r="AA8" s="12" t="str">
        <f t="shared" si="14"/>
        <v/>
      </c>
      <c r="AB8" s="45" t="str">
        <f t="shared" si="15"/>
        <v/>
      </c>
      <c r="AC8" s="63"/>
      <c r="AD8" s="88"/>
      <c r="AE8" s="95"/>
      <c r="AF8" s="95"/>
      <c r="AG8" s="95"/>
      <c r="AH8" s="95"/>
      <c r="AI8" s="59" t="str">
        <f t="shared" si="16"/>
        <v/>
      </c>
      <c r="AJ8" s="12" t="str">
        <f t="shared" si="17"/>
        <v/>
      </c>
      <c r="AK8" s="12" t="str">
        <f t="shared" si="31"/>
        <v/>
      </c>
      <c r="AL8" s="45" t="str">
        <f t="shared" si="18"/>
        <v/>
      </c>
      <c r="AM8" s="59" t="str">
        <f t="shared" si="19"/>
        <v/>
      </c>
      <c r="AN8" s="12" t="str">
        <f t="shared" si="20"/>
        <v/>
      </c>
      <c r="AO8" s="12" t="str">
        <f t="shared" si="21"/>
        <v/>
      </c>
      <c r="AP8" s="45" t="str">
        <f t="shared" si="22"/>
        <v/>
      </c>
      <c r="AQ8" s="63"/>
      <c r="AR8" s="88"/>
      <c r="AS8" s="31"/>
      <c r="AT8" s="31"/>
      <c r="AU8" s="31"/>
      <c r="AV8" s="31"/>
      <c r="AW8" s="59" t="str">
        <f t="shared" si="23"/>
        <v/>
      </c>
      <c r="AX8" s="12" t="str">
        <f t="shared" si="24"/>
        <v/>
      </c>
      <c r="AY8" s="12" t="str">
        <f t="shared" si="25"/>
        <v/>
      </c>
      <c r="AZ8" s="45" t="str">
        <f t="shared" si="26"/>
        <v/>
      </c>
      <c r="BA8" s="59" t="str">
        <f t="shared" si="27"/>
        <v/>
      </c>
      <c r="BB8" s="12" t="str">
        <f t="shared" si="28"/>
        <v/>
      </c>
      <c r="BC8" s="12" t="str">
        <f t="shared" si="29"/>
        <v/>
      </c>
      <c r="BD8" s="45" t="str">
        <f t="shared" si="30"/>
        <v/>
      </c>
      <c r="BE8" s="24"/>
      <c r="BF8" s="5" t="s">
        <v>4</v>
      </c>
    </row>
    <row r="9" spans="1:58" ht="17.25" thickBot="1" x14ac:dyDescent="0.35">
      <c r="A9" s="51"/>
      <c r="B9" s="68"/>
      <c r="C9" s="29"/>
      <c r="D9" s="29"/>
      <c r="E9" s="29"/>
      <c r="F9" s="29"/>
      <c r="G9" s="60" t="str">
        <f t="shared" si="0"/>
        <v/>
      </c>
      <c r="H9" s="11" t="str">
        <f t="shared" si="1"/>
        <v/>
      </c>
      <c r="I9" s="11" t="str">
        <f t="shared" si="2"/>
        <v/>
      </c>
      <c r="J9" s="17" t="str">
        <f t="shared" si="3"/>
        <v/>
      </c>
      <c r="K9" s="36" t="str">
        <f t="shared" si="4"/>
        <v/>
      </c>
      <c r="L9" s="11" t="str">
        <f t="shared" si="5"/>
        <v/>
      </c>
      <c r="M9" s="11" t="str">
        <f t="shared" si="6"/>
        <v/>
      </c>
      <c r="N9" s="17" t="str">
        <f t="shared" si="7"/>
        <v/>
      </c>
      <c r="O9" s="47"/>
      <c r="P9" s="34"/>
      <c r="Q9" s="29"/>
      <c r="R9" s="29"/>
      <c r="S9" s="29"/>
      <c r="T9" s="29"/>
      <c r="U9" s="60" t="str">
        <f t="shared" si="8"/>
        <v/>
      </c>
      <c r="V9" s="11" t="str">
        <f t="shared" si="9"/>
        <v/>
      </c>
      <c r="W9" s="11" t="str">
        <f t="shared" si="10"/>
        <v/>
      </c>
      <c r="X9" s="46" t="str">
        <f t="shared" si="11"/>
        <v/>
      </c>
      <c r="Y9" s="60" t="str">
        <f t="shared" si="12"/>
        <v/>
      </c>
      <c r="Z9" s="11" t="str">
        <f t="shared" si="13"/>
        <v/>
      </c>
      <c r="AA9" s="11" t="str">
        <f t="shared" si="14"/>
        <v/>
      </c>
      <c r="AB9" s="46" t="str">
        <f t="shared" si="15"/>
        <v/>
      </c>
      <c r="AC9" s="63"/>
      <c r="AD9" s="89"/>
      <c r="AE9" s="96"/>
      <c r="AF9" s="96"/>
      <c r="AG9" s="96"/>
      <c r="AH9" s="96"/>
      <c r="AI9" s="69" t="str">
        <f t="shared" si="16"/>
        <v/>
      </c>
      <c r="AJ9" s="70" t="str">
        <f t="shared" si="17"/>
        <v/>
      </c>
      <c r="AK9" s="70" t="str">
        <f t="shared" si="31"/>
        <v/>
      </c>
      <c r="AL9" s="71" t="str">
        <f t="shared" si="18"/>
        <v/>
      </c>
      <c r="AM9" s="69" t="str">
        <f t="shared" si="19"/>
        <v/>
      </c>
      <c r="AN9" s="70" t="str">
        <f t="shared" si="20"/>
        <v/>
      </c>
      <c r="AO9" s="70" t="str">
        <f t="shared" si="21"/>
        <v/>
      </c>
      <c r="AP9" s="71" t="str">
        <f t="shared" si="22"/>
        <v/>
      </c>
      <c r="AQ9" s="63"/>
      <c r="AR9" s="94"/>
      <c r="AS9" s="29"/>
      <c r="AT9" s="29"/>
      <c r="AU9" s="29"/>
      <c r="AV9" s="29"/>
      <c r="AW9" s="69" t="str">
        <f t="shared" si="23"/>
        <v/>
      </c>
      <c r="AX9" s="70" t="str">
        <f t="shared" si="24"/>
        <v/>
      </c>
      <c r="AY9" s="70" t="str">
        <f t="shared" si="25"/>
        <v/>
      </c>
      <c r="AZ9" s="71" t="str">
        <f t="shared" si="26"/>
        <v/>
      </c>
      <c r="BA9" s="69" t="str">
        <f t="shared" si="27"/>
        <v/>
      </c>
      <c r="BB9" s="70" t="str">
        <f t="shared" si="28"/>
        <v/>
      </c>
      <c r="BC9" s="70" t="str">
        <f t="shared" si="29"/>
        <v/>
      </c>
      <c r="BD9" s="71" t="str">
        <f t="shared" si="30"/>
        <v/>
      </c>
      <c r="BE9" s="37"/>
      <c r="BF9" s="6" t="s">
        <v>5</v>
      </c>
    </row>
    <row r="10" spans="1:58" ht="16.5" x14ac:dyDescent="0.3">
      <c r="A10" s="48"/>
      <c r="B10" s="49"/>
      <c r="C10" s="31"/>
      <c r="D10" s="31"/>
      <c r="E10" s="31"/>
      <c r="F10" s="31"/>
      <c r="G10" s="59" t="str">
        <f t="shared" si="0"/>
        <v/>
      </c>
      <c r="H10" s="12" t="str">
        <f t="shared" si="1"/>
        <v/>
      </c>
      <c r="I10" s="12" t="str">
        <f t="shared" si="2"/>
        <v/>
      </c>
      <c r="J10" s="16" t="str">
        <f t="shared" si="3"/>
        <v/>
      </c>
      <c r="K10" s="35" t="str">
        <f t="shared" si="4"/>
        <v/>
      </c>
      <c r="L10" s="12" t="str">
        <f t="shared" si="5"/>
        <v/>
      </c>
      <c r="M10" s="12" t="str">
        <f t="shared" si="6"/>
        <v/>
      </c>
      <c r="N10" s="16" t="str">
        <f t="shared" si="7"/>
        <v/>
      </c>
      <c r="O10" s="47"/>
      <c r="P10" s="33"/>
      <c r="Q10" s="31"/>
      <c r="R10" s="31"/>
      <c r="S10" s="31"/>
      <c r="T10" s="31"/>
      <c r="U10" s="59" t="str">
        <f t="shared" si="8"/>
        <v/>
      </c>
      <c r="V10" s="12" t="str">
        <f t="shared" si="9"/>
        <v/>
      </c>
      <c r="W10" s="12" t="str">
        <f t="shared" si="10"/>
        <v/>
      </c>
      <c r="X10" s="45" t="str">
        <f t="shared" si="11"/>
        <v/>
      </c>
      <c r="Y10" s="59" t="str">
        <f t="shared" si="12"/>
        <v/>
      </c>
      <c r="Z10" s="12" t="str">
        <f t="shared" si="13"/>
        <v/>
      </c>
      <c r="AA10" s="12" t="str">
        <f t="shared" si="14"/>
        <v/>
      </c>
      <c r="AB10" s="45" t="str">
        <f t="shared" si="15"/>
        <v/>
      </c>
      <c r="AC10" s="63"/>
      <c r="AD10" s="88"/>
      <c r="AE10" s="95"/>
      <c r="AF10" s="95"/>
      <c r="AG10" s="95"/>
      <c r="AH10" s="95"/>
      <c r="AI10" s="59" t="str">
        <f t="shared" si="16"/>
        <v/>
      </c>
      <c r="AJ10" s="12" t="str">
        <f t="shared" si="17"/>
        <v/>
      </c>
      <c r="AK10" s="12" t="str">
        <f t="shared" si="31"/>
        <v/>
      </c>
      <c r="AL10" s="45" t="str">
        <f t="shared" si="18"/>
        <v/>
      </c>
      <c r="AM10" s="59" t="str">
        <f t="shared" si="19"/>
        <v/>
      </c>
      <c r="AN10" s="12" t="str">
        <f t="shared" si="20"/>
        <v/>
      </c>
      <c r="AO10" s="12" t="str">
        <f t="shared" si="21"/>
        <v/>
      </c>
      <c r="AP10" s="45" t="str">
        <f t="shared" si="22"/>
        <v/>
      </c>
      <c r="AQ10" s="63"/>
      <c r="AR10" s="88"/>
      <c r="AS10" s="31"/>
      <c r="AT10" s="31"/>
      <c r="AU10" s="31"/>
      <c r="AV10" s="31"/>
      <c r="AW10" s="59" t="str">
        <f t="shared" si="23"/>
        <v/>
      </c>
      <c r="AX10" s="12" t="str">
        <f t="shared" si="24"/>
        <v/>
      </c>
      <c r="AY10" s="12" t="str">
        <f t="shared" si="25"/>
        <v/>
      </c>
      <c r="AZ10" s="45" t="str">
        <f t="shared" si="26"/>
        <v/>
      </c>
      <c r="BA10" s="59" t="str">
        <f t="shared" si="27"/>
        <v/>
      </c>
      <c r="BB10" s="12" t="str">
        <f t="shared" si="28"/>
        <v/>
      </c>
      <c r="BC10" s="12" t="str">
        <f t="shared" si="29"/>
        <v/>
      </c>
      <c r="BD10" s="45" t="str">
        <f t="shared" si="30"/>
        <v/>
      </c>
      <c r="BE10" s="24"/>
      <c r="BF10" s="7" t="s">
        <v>6</v>
      </c>
    </row>
    <row r="11" spans="1:58" ht="16.5" x14ac:dyDescent="0.3">
      <c r="A11" s="52"/>
      <c r="B11" s="68"/>
      <c r="C11" s="29"/>
      <c r="D11" s="29"/>
      <c r="E11" s="29"/>
      <c r="F11" s="29"/>
      <c r="G11" s="60" t="str">
        <f t="shared" si="0"/>
        <v/>
      </c>
      <c r="H11" s="11" t="str">
        <f t="shared" si="1"/>
        <v/>
      </c>
      <c r="I11" s="11" t="str">
        <f t="shared" si="2"/>
        <v/>
      </c>
      <c r="J11" s="17" t="str">
        <f t="shared" si="3"/>
        <v/>
      </c>
      <c r="K11" s="36" t="str">
        <f t="shared" si="4"/>
        <v/>
      </c>
      <c r="L11" s="11" t="str">
        <f t="shared" si="5"/>
        <v/>
      </c>
      <c r="M11" s="11" t="str">
        <f t="shared" si="6"/>
        <v/>
      </c>
      <c r="N11" s="17" t="str">
        <f t="shared" si="7"/>
        <v/>
      </c>
      <c r="O11" s="47"/>
      <c r="P11" s="34"/>
      <c r="Q11" s="29"/>
      <c r="R11" s="29"/>
      <c r="S11" s="29"/>
      <c r="T11" s="29"/>
      <c r="U11" s="60" t="str">
        <f t="shared" si="8"/>
        <v/>
      </c>
      <c r="V11" s="11" t="str">
        <f t="shared" si="9"/>
        <v/>
      </c>
      <c r="W11" s="11" t="str">
        <f t="shared" si="10"/>
        <v/>
      </c>
      <c r="X11" s="46" t="str">
        <f t="shared" si="11"/>
        <v/>
      </c>
      <c r="Y11" s="60" t="str">
        <f t="shared" si="12"/>
        <v/>
      </c>
      <c r="Z11" s="11" t="str">
        <f t="shared" si="13"/>
        <v/>
      </c>
      <c r="AA11" s="11" t="str">
        <f t="shared" si="14"/>
        <v/>
      </c>
      <c r="AB11" s="46" t="str">
        <f t="shared" si="15"/>
        <v/>
      </c>
      <c r="AC11" s="63"/>
      <c r="AD11" s="89"/>
      <c r="AE11" s="96"/>
      <c r="AF11" s="96"/>
      <c r="AG11" s="96"/>
      <c r="AH11" s="96"/>
      <c r="AI11" s="69" t="str">
        <f t="shared" si="16"/>
        <v/>
      </c>
      <c r="AJ11" s="70" t="str">
        <f t="shared" si="17"/>
        <v/>
      </c>
      <c r="AK11" s="70" t="str">
        <f t="shared" si="31"/>
        <v/>
      </c>
      <c r="AL11" s="71" t="str">
        <f t="shared" si="18"/>
        <v/>
      </c>
      <c r="AM11" s="69" t="str">
        <f t="shared" si="19"/>
        <v/>
      </c>
      <c r="AN11" s="70" t="str">
        <f t="shared" si="20"/>
        <v/>
      </c>
      <c r="AO11" s="70" t="str">
        <f t="shared" si="21"/>
        <v/>
      </c>
      <c r="AP11" s="71" t="str">
        <f t="shared" si="22"/>
        <v/>
      </c>
      <c r="AQ11" s="63"/>
      <c r="AR11" s="94"/>
      <c r="AS11" s="29"/>
      <c r="AT11" s="29"/>
      <c r="AU11" s="29"/>
      <c r="AV11" s="29"/>
      <c r="AW11" s="69" t="str">
        <f t="shared" si="23"/>
        <v/>
      </c>
      <c r="AX11" s="70" t="str">
        <f t="shared" si="24"/>
        <v/>
      </c>
      <c r="AY11" s="70" t="str">
        <f t="shared" si="25"/>
        <v/>
      </c>
      <c r="AZ11" s="71" t="str">
        <f t="shared" si="26"/>
        <v/>
      </c>
      <c r="BA11" s="69" t="str">
        <f t="shared" si="27"/>
        <v/>
      </c>
      <c r="BB11" s="70" t="str">
        <f t="shared" si="28"/>
        <v/>
      </c>
      <c r="BC11" s="70" t="str">
        <f t="shared" si="29"/>
        <v/>
      </c>
      <c r="BD11" s="71" t="str">
        <f t="shared" si="30"/>
        <v/>
      </c>
      <c r="BE11" s="24"/>
      <c r="BF11" s="21"/>
    </row>
    <row r="12" spans="1:58" ht="16.5" x14ac:dyDescent="0.3">
      <c r="A12" s="48"/>
      <c r="B12" s="49"/>
      <c r="C12" s="31"/>
      <c r="D12" s="31"/>
      <c r="E12" s="31"/>
      <c r="F12" s="31"/>
      <c r="G12" s="59" t="str">
        <f t="shared" si="0"/>
        <v/>
      </c>
      <c r="H12" s="12" t="str">
        <f t="shared" si="1"/>
        <v/>
      </c>
      <c r="I12" s="12" t="str">
        <f t="shared" si="2"/>
        <v/>
      </c>
      <c r="J12" s="16" t="str">
        <f t="shared" si="3"/>
        <v/>
      </c>
      <c r="K12" s="35" t="str">
        <f t="shared" si="4"/>
        <v/>
      </c>
      <c r="L12" s="12" t="str">
        <f t="shared" si="5"/>
        <v/>
      </c>
      <c r="M12" s="12" t="str">
        <f t="shared" si="6"/>
        <v/>
      </c>
      <c r="N12" s="16" t="str">
        <f t="shared" si="7"/>
        <v/>
      </c>
      <c r="O12" s="47"/>
      <c r="P12" s="33"/>
      <c r="Q12" s="31"/>
      <c r="R12" s="31"/>
      <c r="S12" s="31"/>
      <c r="T12" s="31"/>
      <c r="U12" s="59" t="str">
        <f t="shared" si="8"/>
        <v/>
      </c>
      <c r="V12" s="12" t="str">
        <f t="shared" si="9"/>
        <v/>
      </c>
      <c r="W12" s="12" t="str">
        <f t="shared" si="10"/>
        <v/>
      </c>
      <c r="X12" s="45" t="str">
        <f t="shared" si="11"/>
        <v/>
      </c>
      <c r="Y12" s="59" t="str">
        <f t="shared" si="12"/>
        <v/>
      </c>
      <c r="Z12" s="12" t="str">
        <f t="shared" si="13"/>
        <v/>
      </c>
      <c r="AA12" s="12" t="str">
        <f t="shared" si="14"/>
        <v/>
      </c>
      <c r="AB12" s="45" t="str">
        <f t="shared" si="15"/>
        <v/>
      </c>
      <c r="AC12" s="63"/>
      <c r="AD12" s="88"/>
      <c r="AE12" s="95"/>
      <c r="AF12" s="95"/>
      <c r="AG12" s="95"/>
      <c r="AH12" s="95"/>
      <c r="AI12" s="59" t="str">
        <f t="shared" si="16"/>
        <v/>
      </c>
      <c r="AJ12" s="12" t="str">
        <f t="shared" si="17"/>
        <v/>
      </c>
      <c r="AK12" s="12" t="str">
        <f t="shared" si="31"/>
        <v/>
      </c>
      <c r="AL12" s="45" t="str">
        <f t="shared" si="18"/>
        <v/>
      </c>
      <c r="AM12" s="59" t="str">
        <f t="shared" si="19"/>
        <v/>
      </c>
      <c r="AN12" s="12" t="str">
        <f t="shared" si="20"/>
        <v/>
      </c>
      <c r="AO12" s="12" t="str">
        <f t="shared" si="21"/>
        <v/>
      </c>
      <c r="AP12" s="45" t="str">
        <f t="shared" si="22"/>
        <v/>
      </c>
      <c r="AQ12" s="63"/>
      <c r="AR12" s="88"/>
      <c r="AS12" s="31"/>
      <c r="AT12" s="31"/>
      <c r="AU12" s="31"/>
      <c r="AV12" s="31"/>
      <c r="AW12" s="59" t="str">
        <f t="shared" si="23"/>
        <v/>
      </c>
      <c r="AX12" s="12" t="str">
        <f t="shared" si="24"/>
        <v/>
      </c>
      <c r="AY12" s="12" t="str">
        <f t="shared" si="25"/>
        <v/>
      </c>
      <c r="AZ12" s="45" t="str">
        <f t="shared" si="26"/>
        <v/>
      </c>
      <c r="BA12" s="59" t="str">
        <f t="shared" si="27"/>
        <v/>
      </c>
      <c r="BB12" s="12" t="str">
        <f t="shared" si="28"/>
        <v/>
      </c>
      <c r="BC12" s="12" t="str">
        <f t="shared" si="29"/>
        <v/>
      </c>
      <c r="BD12" s="45" t="str">
        <f t="shared" si="30"/>
        <v/>
      </c>
      <c r="BE12" s="37"/>
    </row>
    <row r="13" spans="1:58" ht="16.5" x14ac:dyDescent="0.3">
      <c r="A13" s="52"/>
      <c r="B13" s="68"/>
      <c r="C13" s="29"/>
      <c r="D13" s="29"/>
      <c r="E13" s="29"/>
      <c r="F13" s="29"/>
      <c r="G13" s="60" t="str">
        <f t="shared" si="0"/>
        <v/>
      </c>
      <c r="H13" s="11" t="str">
        <f t="shared" si="1"/>
        <v/>
      </c>
      <c r="I13" s="11" t="str">
        <f t="shared" si="2"/>
        <v/>
      </c>
      <c r="J13" s="17" t="str">
        <f t="shared" si="3"/>
        <v/>
      </c>
      <c r="K13" s="36" t="str">
        <f t="shared" si="4"/>
        <v/>
      </c>
      <c r="L13" s="11" t="str">
        <f t="shared" si="5"/>
        <v/>
      </c>
      <c r="M13" s="11" t="str">
        <f t="shared" si="6"/>
        <v/>
      </c>
      <c r="N13" s="17" t="str">
        <f t="shared" si="7"/>
        <v/>
      </c>
      <c r="O13" s="47"/>
      <c r="P13" s="34"/>
      <c r="Q13" s="29"/>
      <c r="R13" s="29"/>
      <c r="S13" s="29"/>
      <c r="T13" s="29"/>
      <c r="U13" s="60" t="str">
        <f t="shared" si="8"/>
        <v/>
      </c>
      <c r="V13" s="11" t="str">
        <f t="shared" si="9"/>
        <v/>
      </c>
      <c r="W13" s="11" t="str">
        <f t="shared" si="10"/>
        <v/>
      </c>
      <c r="X13" s="46" t="str">
        <f t="shared" si="11"/>
        <v/>
      </c>
      <c r="Y13" s="60" t="str">
        <f t="shared" si="12"/>
        <v/>
      </c>
      <c r="Z13" s="11" t="str">
        <f t="shared" si="13"/>
        <v/>
      </c>
      <c r="AA13" s="11" t="str">
        <f t="shared" si="14"/>
        <v/>
      </c>
      <c r="AB13" s="46" t="str">
        <f t="shared" si="15"/>
        <v/>
      </c>
      <c r="AC13" s="63"/>
      <c r="AD13" s="89"/>
      <c r="AE13" s="96"/>
      <c r="AF13" s="96"/>
      <c r="AG13" s="96"/>
      <c r="AH13" s="96"/>
      <c r="AI13" s="69" t="str">
        <f t="shared" si="16"/>
        <v/>
      </c>
      <c r="AJ13" s="70" t="str">
        <f t="shared" si="17"/>
        <v/>
      </c>
      <c r="AK13" s="70" t="str">
        <f t="shared" si="31"/>
        <v/>
      </c>
      <c r="AL13" s="71" t="str">
        <f t="shared" si="18"/>
        <v/>
      </c>
      <c r="AM13" s="69" t="str">
        <f t="shared" si="19"/>
        <v/>
      </c>
      <c r="AN13" s="70" t="str">
        <f t="shared" si="20"/>
        <v/>
      </c>
      <c r="AO13" s="70" t="str">
        <f t="shared" si="21"/>
        <v/>
      </c>
      <c r="AP13" s="71" t="str">
        <f t="shared" si="22"/>
        <v/>
      </c>
      <c r="AQ13" s="63"/>
      <c r="AR13" s="94"/>
      <c r="AS13" s="29"/>
      <c r="AT13" s="29"/>
      <c r="AU13" s="29"/>
      <c r="AV13" s="29"/>
      <c r="AW13" s="69" t="str">
        <f t="shared" si="23"/>
        <v/>
      </c>
      <c r="AX13" s="70" t="str">
        <f t="shared" si="24"/>
        <v/>
      </c>
      <c r="AY13" s="70" t="str">
        <f t="shared" si="25"/>
        <v/>
      </c>
      <c r="AZ13" s="71" t="str">
        <f t="shared" si="26"/>
        <v/>
      </c>
      <c r="BA13" s="69" t="str">
        <f t="shared" si="27"/>
        <v/>
      </c>
      <c r="BB13" s="70" t="str">
        <f t="shared" si="28"/>
        <v/>
      </c>
      <c r="BC13" s="70" t="str">
        <f t="shared" si="29"/>
        <v/>
      </c>
      <c r="BD13" s="71" t="str">
        <f t="shared" si="30"/>
        <v/>
      </c>
      <c r="BE13" s="24"/>
      <c r="BF13" s="24"/>
    </row>
    <row r="14" spans="1:58" ht="16.5" x14ac:dyDescent="0.3">
      <c r="A14" s="48"/>
      <c r="B14" s="49"/>
      <c r="C14" s="31"/>
      <c r="D14" s="31"/>
      <c r="E14" s="31"/>
      <c r="F14" s="31"/>
      <c r="G14" s="59" t="str">
        <f t="shared" si="0"/>
        <v/>
      </c>
      <c r="H14" s="12" t="str">
        <f t="shared" si="1"/>
        <v/>
      </c>
      <c r="I14" s="12" t="str">
        <f t="shared" si="2"/>
        <v/>
      </c>
      <c r="J14" s="16" t="str">
        <f t="shared" si="3"/>
        <v/>
      </c>
      <c r="K14" s="35" t="str">
        <f t="shared" si="4"/>
        <v/>
      </c>
      <c r="L14" s="12" t="str">
        <f t="shared" si="5"/>
        <v/>
      </c>
      <c r="M14" s="12" t="str">
        <f t="shared" si="6"/>
        <v/>
      </c>
      <c r="N14" s="16" t="str">
        <f t="shared" si="7"/>
        <v/>
      </c>
      <c r="O14" s="47"/>
      <c r="P14" s="33"/>
      <c r="Q14" s="31"/>
      <c r="R14" s="31"/>
      <c r="S14" s="31"/>
      <c r="T14" s="31"/>
      <c r="U14" s="59" t="str">
        <f t="shared" si="8"/>
        <v/>
      </c>
      <c r="V14" s="12" t="str">
        <f t="shared" si="9"/>
        <v/>
      </c>
      <c r="W14" s="12" t="str">
        <f t="shared" si="10"/>
        <v/>
      </c>
      <c r="X14" s="45" t="str">
        <f t="shared" si="11"/>
        <v/>
      </c>
      <c r="Y14" s="59" t="str">
        <f t="shared" si="12"/>
        <v/>
      </c>
      <c r="Z14" s="12" t="str">
        <f t="shared" si="13"/>
        <v/>
      </c>
      <c r="AA14" s="12" t="str">
        <f t="shared" si="14"/>
        <v/>
      </c>
      <c r="AB14" s="45" t="str">
        <f t="shared" si="15"/>
        <v/>
      </c>
      <c r="AC14" s="63"/>
      <c r="AD14" s="88"/>
      <c r="AE14" s="95"/>
      <c r="AF14" s="95"/>
      <c r="AG14" s="95"/>
      <c r="AH14" s="95"/>
      <c r="AI14" s="59" t="str">
        <f t="shared" si="16"/>
        <v/>
      </c>
      <c r="AJ14" s="12" t="str">
        <f t="shared" si="17"/>
        <v/>
      </c>
      <c r="AK14" s="12" t="str">
        <f t="shared" si="31"/>
        <v/>
      </c>
      <c r="AL14" s="45" t="str">
        <f t="shared" si="18"/>
        <v/>
      </c>
      <c r="AM14" s="59" t="str">
        <f t="shared" si="19"/>
        <v/>
      </c>
      <c r="AN14" s="12" t="str">
        <f t="shared" si="20"/>
        <v/>
      </c>
      <c r="AO14" s="12" t="str">
        <f t="shared" si="21"/>
        <v/>
      </c>
      <c r="AP14" s="45" t="str">
        <f t="shared" si="22"/>
        <v/>
      </c>
      <c r="AQ14" s="63"/>
      <c r="AR14" s="88"/>
      <c r="AS14" s="31"/>
      <c r="AT14" s="31"/>
      <c r="AU14" s="31"/>
      <c r="AV14" s="31"/>
      <c r="AW14" s="59" t="str">
        <f t="shared" si="23"/>
        <v/>
      </c>
      <c r="AX14" s="12" t="str">
        <f t="shared" si="24"/>
        <v/>
      </c>
      <c r="AY14" s="12" t="str">
        <f t="shared" si="25"/>
        <v/>
      </c>
      <c r="AZ14" s="45" t="str">
        <f t="shared" si="26"/>
        <v/>
      </c>
      <c r="BA14" s="59" t="str">
        <f t="shared" si="27"/>
        <v/>
      </c>
      <c r="BB14" s="12" t="str">
        <f t="shared" si="28"/>
        <v/>
      </c>
      <c r="BC14" s="12" t="str">
        <f t="shared" si="29"/>
        <v/>
      </c>
      <c r="BD14" s="45" t="str">
        <f t="shared" si="30"/>
        <v/>
      </c>
      <c r="BE14" s="24"/>
      <c r="BF14" s="24"/>
    </row>
    <row r="15" spans="1:58" ht="16.5" x14ac:dyDescent="0.3">
      <c r="A15" s="52"/>
      <c r="B15" s="68"/>
      <c r="C15" s="29"/>
      <c r="D15" s="29"/>
      <c r="E15" s="29"/>
      <c r="F15" s="29"/>
      <c r="G15" s="60" t="str">
        <f t="shared" si="0"/>
        <v/>
      </c>
      <c r="H15" s="11" t="str">
        <f t="shared" si="1"/>
        <v/>
      </c>
      <c r="I15" s="11" t="str">
        <f t="shared" si="2"/>
        <v/>
      </c>
      <c r="J15" s="17" t="str">
        <f t="shared" si="3"/>
        <v/>
      </c>
      <c r="K15" s="36" t="str">
        <f t="shared" si="4"/>
        <v/>
      </c>
      <c r="L15" s="11" t="str">
        <f t="shared" si="5"/>
        <v/>
      </c>
      <c r="M15" s="11" t="str">
        <f t="shared" si="6"/>
        <v/>
      </c>
      <c r="N15" s="17" t="str">
        <f t="shared" si="7"/>
        <v/>
      </c>
      <c r="O15" s="47"/>
      <c r="P15" s="34"/>
      <c r="Q15" s="29"/>
      <c r="R15" s="29"/>
      <c r="S15" s="29"/>
      <c r="T15" s="29"/>
      <c r="U15" s="60" t="str">
        <f t="shared" si="8"/>
        <v/>
      </c>
      <c r="V15" s="11" t="str">
        <f t="shared" si="9"/>
        <v/>
      </c>
      <c r="W15" s="11" t="str">
        <f t="shared" si="10"/>
        <v/>
      </c>
      <c r="X15" s="46" t="str">
        <f t="shared" si="11"/>
        <v/>
      </c>
      <c r="Y15" s="60" t="str">
        <f t="shared" si="12"/>
        <v/>
      </c>
      <c r="Z15" s="11" t="str">
        <f t="shared" si="13"/>
        <v/>
      </c>
      <c r="AA15" s="11" t="str">
        <f t="shared" si="14"/>
        <v/>
      </c>
      <c r="AB15" s="46" t="str">
        <f t="shared" si="15"/>
        <v/>
      </c>
      <c r="AC15" s="63"/>
      <c r="AD15" s="89"/>
      <c r="AE15" s="96"/>
      <c r="AF15" s="96"/>
      <c r="AG15" s="96"/>
      <c r="AH15" s="96"/>
      <c r="AI15" s="69" t="str">
        <f t="shared" si="16"/>
        <v/>
      </c>
      <c r="AJ15" s="70" t="str">
        <f t="shared" si="17"/>
        <v/>
      </c>
      <c r="AK15" s="70" t="str">
        <f t="shared" si="31"/>
        <v/>
      </c>
      <c r="AL15" s="71" t="str">
        <f t="shared" si="18"/>
        <v/>
      </c>
      <c r="AM15" s="69" t="str">
        <f t="shared" si="19"/>
        <v/>
      </c>
      <c r="AN15" s="70" t="str">
        <f t="shared" si="20"/>
        <v/>
      </c>
      <c r="AO15" s="70" t="str">
        <f t="shared" si="21"/>
        <v/>
      </c>
      <c r="AP15" s="71" t="str">
        <f t="shared" si="22"/>
        <v/>
      </c>
      <c r="AQ15" s="63"/>
      <c r="AR15" s="94"/>
      <c r="AS15" s="29"/>
      <c r="AT15" s="29"/>
      <c r="AU15" s="29"/>
      <c r="AV15" s="29"/>
      <c r="AW15" s="69" t="str">
        <f t="shared" si="23"/>
        <v/>
      </c>
      <c r="AX15" s="70" t="str">
        <f t="shared" si="24"/>
        <v/>
      </c>
      <c r="AY15" s="70" t="str">
        <f t="shared" si="25"/>
        <v/>
      </c>
      <c r="AZ15" s="71" t="str">
        <f t="shared" si="26"/>
        <v/>
      </c>
      <c r="BA15" s="69" t="str">
        <f t="shared" si="27"/>
        <v/>
      </c>
      <c r="BB15" s="70" t="str">
        <f t="shared" si="28"/>
        <v/>
      </c>
      <c r="BC15" s="70" t="str">
        <f t="shared" si="29"/>
        <v/>
      </c>
      <c r="BD15" s="71" t="str">
        <f t="shared" si="30"/>
        <v/>
      </c>
      <c r="BE15" s="37"/>
    </row>
    <row r="16" spans="1:58" ht="16.5" x14ac:dyDescent="0.3">
      <c r="A16" s="48"/>
      <c r="B16" s="49"/>
      <c r="C16" s="31"/>
      <c r="D16" s="31"/>
      <c r="E16" s="31"/>
      <c r="F16" s="31"/>
      <c r="G16" s="59" t="str">
        <f t="shared" si="0"/>
        <v/>
      </c>
      <c r="H16" s="12" t="str">
        <f t="shared" si="1"/>
        <v/>
      </c>
      <c r="I16" s="12" t="str">
        <f t="shared" si="2"/>
        <v/>
      </c>
      <c r="J16" s="16" t="str">
        <f t="shared" si="3"/>
        <v/>
      </c>
      <c r="K16" s="35" t="str">
        <f t="shared" si="4"/>
        <v/>
      </c>
      <c r="L16" s="12" t="str">
        <f t="shared" si="5"/>
        <v/>
      </c>
      <c r="M16" s="12" t="str">
        <f t="shared" si="6"/>
        <v/>
      </c>
      <c r="N16" s="16" t="str">
        <f t="shared" si="7"/>
        <v/>
      </c>
      <c r="O16" s="47"/>
      <c r="P16" s="33"/>
      <c r="Q16" s="31"/>
      <c r="R16" s="31"/>
      <c r="S16" s="31"/>
      <c r="T16" s="31"/>
      <c r="U16" s="59" t="str">
        <f t="shared" si="8"/>
        <v/>
      </c>
      <c r="V16" s="12" t="str">
        <f t="shared" si="9"/>
        <v/>
      </c>
      <c r="W16" s="12" t="str">
        <f t="shared" si="10"/>
        <v/>
      </c>
      <c r="X16" s="45" t="str">
        <f t="shared" si="11"/>
        <v/>
      </c>
      <c r="Y16" s="59" t="str">
        <f t="shared" si="12"/>
        <v/>
      </c>
      <c r="Z16" s="12" t="str">
        <f t="shared" si="13"/>
        <v/>
      </c>
      <c r="AA16" s="12" t="str">
        <f t="shared" si="14"/>
        <v/>
      </c>
      <c r="AB16" s="45" t="str">
        <f t="shared" si="15"/>
        <v/>
      </c>
      <c r="AC16" s="63"/>
      <c r="AD16" s="88"/>
      <c r="AE16" s="95"/>
      <c r="AF16" s="95"/>
      <c r="AG16" s="95"/>
      <c r="AH16" s="95"/>
      <c r="AI16" s="59" t="str">
        <f t="shared" si="16"/>
        <v/>
      </c>
      <c r="AJ16" s="12" t="str">
        <f t="shared" si="17"/>
        <v/>
      </c>
      <c r="AK16" s="12" t="str">
        <f t="shared" si="31"/>
        <v/>
      </c>
      <c r="AL16" s="45" t="str">
        <f t="shared" si="18"/>
        <v/>
      </c>
      <c r="AM16" s="59" t="str">
        <f t="shared" si="19"/>
        <v/>
      </c>
      <c r="AN16" s="12" t="str">
        <f t="shared" si="20"/>
        <v/>
      </c>
      <c r="AO16" s="12" t="str">
        <f t="shared" si="21"/>
        <v/>
      </c>
      <c r="AP16" s="45" t="str">
        <f t="shared" si="22"/>
        <v/>
      </c>
      <c r="AQ16" s="63"/>
      <c r="AR16" s="88"/>
      <c r="AS16" s="31"/>
      <c r="AT16" s="31"/>
      <c r="AU16" s="31"/>
      <c r="AV16" s="31"/>
      <c r="AW16" s="59" t="str">
        <f t="shared" si="23"/>
        <v/>
      </c>
      <c r="AX16" s="12" t="str">
        <f t="shared" si="24"/>
        <v/>
      </c>
      <c r="AY16" s="12" t="str">
        <f t="shared" si="25"/>
        <v/>
      </c>
      <c r="AZ16" s="45" t="str">
        <f t="shared" si="26"/>
        <v/>
      </c>
      <c r="BA16" s="59" t="str">
        <f t="shared" si="27"/>
        <v/>
      </c>
      <c r="BB16" s="12" t="str">
        <f t="shared" si="28"/>
        <v/>
      </c>
      <c r="BC16" s="12" t="str">
        <f t="shared" si="29"/>
        <v/>
      </c>
      <c r="BD16" s="45" t="str">
        <f t="shared" si="30"/>
        <v/>
      </c>
      <c r="BE16" s="24"/>
      <c r="BF16" s="24"/>
    </row>
    <row r="17" spans="1:58" ht="16.5" x14ac:dyDescent="0.3">
      <c r="A17" s="52"/>
      <c r="B17" s="68"/>
      <c r="C17" s="29"/>
      <c r="D17" s="29"/>
      <c r="E17" s="29"/>
      <c r="F17" s="29"/>
      <c r="G17" s="60" t="str">
        <f t="shared" si="0"/>
        <v/>
      </c>
      <c r="H17" s="11" t="str">
        <f t="shared" si="1"/>
        <v/>
      </c>
      <c r="I17" s="11" t="str">
        <f t="shared" si="2"/>
        <v/>
      </c>
      <c r="J17" s="17" t="str">
        <f t="shared" si="3"/>
        <v/>
      </c>
      <c r="K17" s="36" t="str">
        <f t="shared" si="4"/>
        <v/>
      </c>
      <c r="L17" s="11" t="str">
        <f t="shared" si="5"/>
        <v/>
      </c>
      <c r="M17" s="11" t="str">
        <f t="shared" si="6"/>
        <v/>
      </c>
      <c r="N17" s="17" t="str">
        <f t="shared" si="7"/>
        <v/>
      </c>
      <c r="O17" s="47"/>
      <c r="P17" s="34"/>
      <c r="Q17" s="29"/>
      <c r="R17" s="29"/>
      <c r="S17" s="29"/>
      <c r="T17" s="29"/>
      <c r="U17" s="60" t="str">
        <f t="shared" si="8"/>
        <v/>
      </c>
      <c r="V17" s="11" t="str">
        <f t="shared" si="9"/>
        <v/>
      </c>
      <c r="W17" s="11" t="str">
        <f t="shared" si="10"/>
        <v/>
      </c>
      <c r="X17" s="46" t="str">
        <f t="shared" si="11"/>
        <v/>
      </c>
      <c r="Y17" s="60" t="str">
        <f t="shared" si="12"/>
        <v/>
      </c>
      <c r="Z17" s="11" t="str">
        <f t="shared" si="13"/>
        <v/>
      </c>
      <c r="AA17" s="11" t="str">
        <f t="shared" si="14"/>
        <v/>
      </c>
      <c r="AB17" s="46" t="str">
        <f t="shared" si="15"/>
        <v/>
      </c>
      <c r="AC17" s="63"/>
      <c r="AD17" s="89"/>
      <c r="AE17" s="96"/>
      <c r="AF17" s="96"/>
      <c r="AG17" s="96"/>
      <c r="AH17" s="96"/>
      <c r="AI17" s="69" t="str">
        <f t="shared" si="16"/>
        <v/>
      </c>
      <c r="AJ17" s="70" t="str">
        <f t="shared" si="17"/>
        <v/>
      </c>
      <c r="AK17" s="70" t="str">
        <f t="shared" si="31"/>
        <v/>
      </c>
      <c r="AL17" s="71" t="str">
        <f t="shared" si="18"/>
        <v/>
      </c>
      <c r="AM17" s="69" t="str">
        <f t="shared" si="19"/>
        <v/>
      </c>
      <c r="AN17" s="70" t="str">
        <f t="shared" si="20"/>
        <v/>
      </c>
      <c r="AO17" s="70" t="str">
        <f t="shared" si="21"/>
        <v/>
      </c>
      <c r="AP17" s="71" t="str">
        <f t="shared" si="22"/>
        <v/>
      </c>
      <c r="AQ17" s="63"/>
      <c r="AR17" s="94"/>
      <c r="AS17" s="29"/>
      <c r="AT17" s="29"/>
      <c r="AU17" s="29"/>
      <c r="AV17" s="29"/>
      <c r="AW17" s="69" t="str">
        <f t="shared" si="23"/>
        <v/>
      </c>
      <c r="AX17" s="70" t="str">
        <f t="shared" si="24"/>
        <v/>
      </c>
      <c r="AY17" s="70" t="str">
        <f t="shared" si="25"/>
        <v/>
      </c>
      <c r="AZ17" s="71" t="str">
        <f t="shared" si="26"/>
        <v/>
      </c>
      <c r="BA17" s="69" t="str">
        <f t="shared" si="27"/>
        <v/>
      </c>
      <c r="BB17" s="70" t="str">
        <f t="shared" si="28"/>
        <v/>
      </c>
      <c r="BC17" s="70" t="str">
        <f t="shared" si="29"/>
        <v/>
      </c>
      <c r="BD17" s="71" t="str">
        <f t="shared" si="30"/>
        <v/>
      </c>
      <c r="BE17" s="37"/>
      <c r="BF17" s="38"/>
    </row>
    <row r="18" spans="1:58" ht="16.5" x14ac:dyDescent="0.3">
      <c r="A18" s="48"/>
      <c r="B18" s="49"/>
      <c r="C18" s="31"/>
      <c r="D18" s="31"/>
      <c r="E18" s="31"/>
      <c r="F18" s="31"/>
      <c r="G18" s="59" t="str">
        <f t="shared" si="0"/>
        <v/>
      </c>
      <c r="H18" s="12" t="str">
        <f t="shared" si="1"/>
        <v/>
      </c>
      <c r="I18" s="12" t="str">
        <f t="shared" si="2"/>
        <v/>
      </c>
      <c r="J18" s="16" t="str">
        <f t="shared" si="3"/>
        <v/>
      </c>
      <c r="K18" s="35" t="str">
        <f t="shared" si="4"/>
        <v/>
      </c>
      <c r="L18" s="12" t="str">
        <f t="shared" si="5"/>
        <v/>
      </c>
      <c r="M18" s="12" t="str">
        <f t="shared" si="6"/>
        <v/>
      </c>
      <c r="N18" s="16" t="str">
        <f t="shared" si="7"/>
        <v/>
      </c>
      <c r="O18" s="47"/>
      <c r="P18" s="33"/>
      <c r="Q18" s="31"/>
      <c r="R18" s="31"/>
      <c r="S18" s="31"/>
      <c r="T18" s="31"/>
      <c r="U18" s="59" t="str">
        <f t="shared" si="8"/>
        <v/>
      </c>
      <c r="V18" s="12" t="str">
        <f t="shared" si="9"/>
        <v/>
      </c>
      <c r="W18" s="12" t="str">
        <f t="shared" si="10"/>
        <v/>
      </c>
      <c r="X18" s="45" t="str">
        <f t="shared" si="11"/>
        <v/>
      </c>
      <c r="Y18" s="59" t="str">
        <f t="shared" si="12"/>
        <v/>
      </c>
      <c r="Z18" s="12" t="str">
        <f t="shared" si="13"/>
        <v/>
      </c>
      <c r="AA18" s="12" t="str">
        <f t="shared" si="14"/>
        <v/>
      </c>
      <c r="AB18" s="45" t="str">
        <f t="shared" si="15"/>
        <v/>
      </c>
      <c r="AC18" s="63"/>
      <c r="AD18" s="88"/>
      <c r="AE18" s="95"/>
      <c r="AF18" s="95"/>
      <c r="AG18" s="95"/>
      <c r="AH18" s="95"/>
      <c r="AI18" s="59" t="str">
        <f t="shared" si="16"/>
        <v/>
      </c>
      <c r="AJ18" s="12" t="str">
        <f t="shared" si="17"/>
        <v/>
      </c>
      <c r="AK18" s="12" t="str">
        <f t="shared" si="31"/>
        <v/>
      </c>
      <c r="AL18" s="45" t="str">
        <f t="shared" si="18"/>
        <v/>
      </c>
      <c r="AM18" s="59" t="str">
        <f t="shared" si="19"/>
        <v/>
      </c>
      <c r="AN18" s="12" t="str">
        <f t="shared" si="20"/>
        <v/>
      </c>
      <c r="AO18" s="12" t="str">
        <f t="shared" si="21"/>
        <v/>
      </c>
      <c r="AP18" s="45" t="str">
        <f t="shared" si="22"/>
        <v/>
      </c>
      <c r="AQ18" s="63"/>
      <c r="AR18" s="88"/>
      <c r="AS18" s="31"/>
      <c r="AT18" s="31"/>
      <c r="AU18" s="31"/>
      <c r="AV18" s="31"/>
      <c r="AW18" s="59" t="str">
        <f t="shared" si="23"/>
        <v/>
      </c>
      <c r="AX18" s="12" t="str">
        <f t="shared" si="24"/>
        <v/>
      </c>
      <c r="AY18" s="12" t="str">
        <f t="shared" si="25"/>
        <v/>
      </c>
      <c r="AZ18" s="45" t="str">
        <f t="shared" si="26"/>
        <v/>
      </c>
      <c r="BA18" s="59" t="str">
        <f t="shared" si="27"/>
        <v/>
      </c>
      <c r="BB18" s="12" t="str">
        <f t="shared" si="28"/>
        <v/>
      </c>
      <c r="BC18" s="12" t="str">
        <f t="shared" si="29"/>
        <v/>
      </c>
      <c r="BD18" s="45" t="str">
        <f t="shared" si="30"/>
        <v/>
      </c>
      <c r="BE18" s="24"/>
      <c r="BF18" s="23"/>
    </row>
    <row r="19" spans="1:58" ht="16.5" x14ac:dyDescent="0.3">
      <c r="A19" s="52"/>
      <c r="B19" s="68"/>
      <c r="C19" s="29"/>
      <c r="D19" s="29"/>
      <c r="E19" s="29"/>
      <c r="F19" s="29"/>
      <c r="G19" s="60" t="str">
        <f t="shared" si="0"/>
        <v/>
      </c>
      <c r="H19" s="11" t="str">
        <f t="shared" si="1"/>
        <v/>
      </c>
      <c r="I19" s="11" t="str">
        <f t="shared" si="2"/>
        <v/>
      </c>
      <c r="J19" s="17" t="str">
        <f t="shared" si="3"/>
        <v/>
      </c>
      <c r="K19" s="36" t="str">
        <f t="shared" si="4"/>
        <v/>
      </c>
      <c r="L19" s="11" t="str">
        <f t="shared" si="5"/>
        <v/>
      </c>
      <c r="M19" s="11" t="str">
        <f t="shared" si="6"/>
        <v/>
      </c>
      <c r="N19" s="17" t="str">
        <f t="shared" si="7"/>
        <v/>
      </c>
      <c r="O19" s="47"/>
      <c r="P19" s="34"/>
      <c r="Q19" s="29"/>
      <c r="R19" s="29"/>
      <c r="S19" s="29"/>
      <c r="T19" s="29"/>
      <c r="U19" s="60" t="str">
        <f t="shared" si="8"/>
        <v/>
      </c>
      <c r="V19" s="11" t="str">
        <f t="shared" si="9"/>
        <v/>
      </c>
      <c r="W19" s="11" t="str">
        <f t="shared" si="10"/>
        <v/>
      </c>
      <c r="X19" s="46" t="str">
        <f t="shared" si="11"/>
        <v/>
      </c>
      <c r="Y19" s="60" t="str">
        <f t="shared" si="12"/>
        <v/>
      </c>
      <c r="Z19" s="11" t="str">
        <f t="shared" si="13"/>
        <v/>
      </c>
      <c r="AA19" s="11" t="str">
        <f t="shared" si="14"/>
        <v/>
      </c>
      <c r="AB19" s="46" t="str">
        <f t="shared" si="15"/>
        <v/>
      </c>
      <c r="AC19" s="63"/>
      <c r="AD19" s="89"/>
      <c r="AE19" s="96"/>
      <c r="AF19" s="96"/>
      <c r="AG19" s="96"/>
      <c r="AH19" s="96"/>
      <c r="AI19" s="69" t="str">
        <f t="shared" si="16"/>
        <v/>
      </c>
      <c r="AJ19" s="70" t="str">
        <f t="shared" si="17"/>
        <v/>
      </c>
      <c r="AK19" s="70" t="str">
        <f t="shared" si="31"/>
        <v/>
      </c>
      <c r="AL19" s="71" t="str">
        <f t="shared" si="18"/>
        <v/>
      </c>
      <c r="AM19" s="69" t="str">
        <f t="shared" si="19"/>
        <v/>
      </c>
      <c r="AN19" s="70" t="str">
        <f t="shared" si="20"/>
        <v/>
      </c>
      <c r="AO19" s="70" t="str">
        <f t="shared" si="21"/>
        <v/>
      </c>
      <c r="AP19" s="71" t="str">
        <f t="shared" si="22"/>
        <v/>
      </c>
      <c r="AQ19" s="63"/>
      <c r="AR19" s="94"/>
      <c r="AS19" s="29"/>
      <c r="AT19" s="29"/>
      <c r="AU19" s="29"/>
      <c r="AV19" s="29"/>
      <c r="AW19" s="69" t="str">
        <f t="shared" si="23"/>
        <v/>
      </c>
      <c r="AX19" s="70" t="str">
        <f t="shared" si="24"/>
        <v/>
      </c>
      <c r="AY19" s="70" t="str">
        <f t="shared" si="25"/>
        <v/>
      </c>
      <c r="AZ19" s="71" t="str">
        <f t="shared" si="26"/>
        <v/>
      </c>
      <c r="BA19" s="69" t="str">
        <f t="shared" si="27"/>
        <v/>
      </c>
      <c r="BB19" s="70" t="str">
        <f t="shared" si="28"/>
        <v/>
      </c>
      <c r="BC19" s="70" t="str">
        <f t="shared" si="29"/>
        <v/>
      </c>
      <c r="BD19" s="71" t="str">
        <f t="shared" si="30"/>
        <v/>
      </c>
      <c r="BE19" s="37"/>
      <c r="BF19" s="40"/>
    </row>
    <row r="20" spans="1:58" ht="16.5" x14ac:dyDescent="0.3">
      <c r="A20" s="48"/>
      <c r="B20" s="49"/>
      <c r="C20" s="31"/>
      <c r="D20" s="31"/>
      <c r="E20" s="31"/>
      <c r="F20" s="31"/>
      <c r="G20" s="59" t="str">
        <f t="shared" si="0"/>
        <v/>
      </c>
      <c r="H20" s="12" t="str">
        <f t="shared" si="1"/>
        <v/>
      </c>
      <c r="I20" s="12" t="str">
        <f t="shared" si="2"/>
        <v/>
      </c>
      <c r="J20" s="16" t="str">
        <f t="shared" si="3"/>
        <v/>
      </c>
      <c r="K20" s="35" t="str">
        <f t="shared" si="4"/>
        <v/>
      </c>
      <c r="L20" s="12" t="str">
        <f t="shared" si="5"/>
        <v/>
      </c>
      <c r="M20" s="12" t="str">
        <f t="shared" si="6"/>
        <v/>
      </c>
      <c r="N20" s="16" t="str">
        <f t="shared" si="7"/>
        <v/>
      </c>
      <c r="O20" s="47"/>
      <c r="P20" s="33"/>
      <c r="Q20" s="31"/>
      <c r="R20" s="31"/>
      <c r="S20" s="31"/>
      <c r="T20" s="31"/>
      <c r="U20" s="59" t="str">
        <f t="shared" si="8"/>
        <v/>
      </c>
      <c r="V20" s="12" t="str">
        <f t="shared" si="9"/>
        <v/>
      </c>
      <c r="W20" s="12" t="str">
        <f t="shared" si="10"/>
        <v/>
      </c>
      <c r="X20" s="45" t="str">
        <f t="shared" si="11"/>
        <v/>
      </c>
      <c r="Y20" s="59" t="str">
        <f t="shared" si="12"/>
        <v/>
      </c>
      <c r="Z20" s="12" t="str">
        <f t="shared" si="13"/>
        <v/>
      </c>
      <c r="AA20" s="12" t="str">
        <f t="shared" si="14"/>
        <v/>
      </c>
      <c r="AB20" s="45" t="str">
        <f t="shared" si="15"/>
        <v/>
      </c>
      <c r="AC20" s="63"/>
      <c r="AD20" s="88"/>
      <c r="AE20" s="95"/>
      <c r="AF20" s="95"/>
      <c r="AG20" s="95"/>
      <c r="AH20" s="95"/>
      <c r="AI20" s="59" t="str">
        <f t="shared" si="16"/>
        <v/>
      </c>
      <c r="AJ20" s="12" t="str">
        <f t="shared" si="17"/>
        <v/>
      </c>
      <c r="AK20" s="12" t="str">
        <f t="shared" si="31"/>
        <v/>
      </c>
      <c r="AL20" s="45" t="str">
        <f t="shared" si="18"/>
        <v/>
      </c>
      <c r="AM20" s="59" t="str">
        <f t="shared" si="19"/>
        <v/>
      </c>
      <c r="AN20" s="12" t="str">
        <f t="shared" si="20"/>
        <v/>
      </c>
      <c r="AO20" s="12" t="str">
        <f t="shared" si="21"/>
        <v/>
      </c>
      <c r="AP20" s="45" t="str">
        <f t="shared" si="22"/>
        <v/>
      </c>
      <c r="AQ20" s="63"/>
      <c r="AR20" s="88"/>
      <c r="AS20" s="31"/>
      <c r="AT20" s="31"/>
      <c r="AU20" s="31"/>
      <c r="AV20" s="31"/>
      <c r="AW20" s="59" t="str">
        <f t="shared" si="23"/>
        <v/>
      </c>
      <c r="AX20" s="12" t="str">
        <f t="shared" si="24"/>
        <v/>
      </c>
      <c r="AY20" s="12" t="str">
        <f t="shared" si="25"/>
        <v/>
      </c>
      <c r="AZ20" s="45" t="str">
        <f t="shared" si="26"/>
        <v/>
      </c>
      <c r="BA20" s="59" t="str">
        <f t="shared" si="27"/>
        <v/>
      </c>
      <c r="BB20" s="12" t="str">
        <f t="shared" si="28"/>
        <v/>
      </c>
      <c r="BC20" s="12" t="str">
        <f t="shared" si="29"/>
        <v/>
      </c>
      <c r="BD20" s="45" t="str">
        <f t="shared" si="30"/>
        <v/>
      </c>
      <c r="BE20" s="24"/>
      <c r="BF20" s="23"/>
    </row>
    <row r="21" spans="1:58" ht="16.5" x14ac:dyDescent="0.3">
      <c r="A21" s="52"/>
      <c r="B21" s="68"/>
      <c r="C21" s="29"/>
      <c r="D21" s="29"/>
      <c r="E21" s="29"/>
      <c r="F21" s="29"/>
      <c r="G21" s="60" t="str">
        <f t="shared" si="0"/>
        <v/>
      </c>
      <c r="H21" s="11" t="str">
        <f t="shared" si="1"/>
        <v/>
      </c>
      <c r="I21" s="11" t="str">
        <f t="shared" si="2"/>
        <v/>
      </c>
      <c r="J21" s="17" t="str">
        <f t="shared" si="3"/>
        <v/>
      </c>
      <c r="K21" s="36" t="str">
        <f t="shared" si="4"/>
        <v/>
      </c>
      <c r="L21" s="11" t="str">
        <f t="shared" si="5"/>
        <v/>
      </c>
      <c r="M21" s="11" t="str">
        <f t="shared" si="6"/>
        <v/>
      </c>
      <c r="N21" s="17" t="str">
        <f t="shared" si="7"/>
        <v/>
      </c>
      <c r="O21" s="47"/>
      <c r="P21" s="34"/>
      <c r="Q21" s="29"/>
      <c r="R21" s="29"/>
      <c r="S21" s="29"/>
      <c r="T21" s="29"/>
      <c r="U21" s="60" t="str">
        <f t="shared" si="8"/>
        <v/>
      </c>
      <c r="V21" s="11" t="str">
        <f t="shared" si="9"/>
        <v/>
      </c>
      <c r="W21" s="11" t="str">
        <f t="shared" si="10"/>
        <v/>
      </c>
      <c r="X21" s="46" t="str">
        <f t="shared" si="11"/>
        <v/>
      </c>
      <c r="Y21" s="60" t="str">
        <f t="shared" si="12"/>
        <v/>
      </c>
      <c r="Z21" s="11" t="str">
        <f t="shared" si="13"/>
        <v/>
      </c>
      <c r="AA21" s="11" t="str">
        <f t="shared" si="14"/>
        <v/>
      </c>
      <c r="AB21" s="46" t="str">
        <f t="shared" si="15"/>
        <v/>
      </c>
      <c r="AC21" s="63"/>
      <c r="AD21" s="89"/>
      <c r="AE21" s="96"/>
      <c r="AF21" s="96"/>
      <c r="AG21" s="96"/>
      <c r="AH21" s="96"/>
      <c r="AI21" s="69" t="str">
        <f t="shared" si="16"/>
        <v/>
      </c>
      <c r="AJ21" s="70" t="str">
        <f t="shared" si="17"/>
        <v/>
      </c>
      <c r="AK21" s="70" t="str">
        <f t="shared" si="31"/>
        <v/>
      </c>
      <c r="AL21" s="71" t="str">
        <f t="shared" si="18"/>
        <v/>
      </c>
      <c r="AM21" s="69" t="str">
        <f t="shared" si="19"/>
        <v/>
      </c>
      <c r="AN21" s="70" t="str">
        <f t="shared" si="20"/>
        <v/>
      </c>
      <c r="AO21" s="70" t="str">
        <f t="shared" si="21"/>
        <v/>
      </c>
      <c r="AP21" s="71" t="str">
        <f t="shared" si="22"/>
        <v/>
      </c>
      <c r="AQ21" s="63"/>
      <c r="AR21" s="94"/>
      <c r="AS21" s="29"/>
      <c r="AT21" s="29"/>
      <c r="AU21" s="29"/>
      <c r="AV21" s="29"/>
      <c r="AW21" s="69" t="str">
        <f t="shared" si="23"/>
        <v/>
      </c>
      <c r="AX21" s="70" t="str">
        <f t="shared" si="24"/>
        <v/>
      </c>
      <c r="AY21" s="70" t="str">
        <f t="shared" si="25"/>
        <v/>
      </c>
      <c r="AZ21" s="71" t="str">
        <f t="shared" si="26"/>
        <v/>
      </c>
      <c r="BA21" s="69" t="str">
        <f t="shared" si="27"/>
        <v/>
      </c>
      <c r="BB21" s="70" t="str">
        <f t="shared" si="28"/>
        <v/>
      </c>
      <c r="BC21" s="70" t="str">
        <f t="shared" si="29"/>
        <v/>
      </c>
      <c r="BD21" s="71" t="str">
        <f t="shared" si="30"/>
        <v/>
      </c>
      <c r="BE21" s="37"/>
      <c r="BF21" s="40"/>
    </row>
    <row r="22" spans="1:58" ht="16.5" x14ac:dyDescent="0.3">
      <c r="A22" s="48"/>
      <c r="B22" s="49"/>
      <c r="C22" s="31"/>
      <c r="D22" s="31"/>
      <c r="E22" s="31"/>
      <c r="F22" s="31"/>
      <c r="G22" s="59" t="str">
        <f t="shared" si="0"/>
        <v/>
      </c>
      <c r="H22" s="12" t="str">
        <f t="shared" si="1"/>
        <v/>
      </c>
      <c r="I22" s="12" t="str">
        <f t="shared" si="2"/>
        <v/>
      </c>
      <c r="J22" s="16" t="str">
        <f t="shared" si="3"/>
        <v/>
      </c>
      <c r="K22" s="35" t="str">
        <f t="shared" si="4"/>
        <v/>
      </c>
      <c r="L22" s="12" t="str">
        <f t="shared" si="5"/>
        <v/>
      </c>
      <c r="M22" s="12" t="str">
        <f t="shared" si="6"/>
        <v/>
      </c>
      <c r="N22" s="16" t="str">
        <f t="shared" si="7"/>
        <v/>
      </c>
      <c r="O22" s="47"/>
      <c r="P22" s="33"/>
      <c r="Q22" s="31"/>
      <c r="R22" s="31"/>
      <c r="S22" s="31"/>
      <c r="T22" s="31"/>
      <c r="U22" s="59" t="str">
        <f t="shared" si="8"/>
        <v/>
      </c>
      <c r="V22" s="12" t="str">
        <f t="shared" si="9"/>
        <v/>
      </c>
      <c r="W22" s="12" t="str">
        <f t="shared" si="10"/>
        <v/>
      </c>
      <c r="X22" s="45" t="str">
        <f t="shared" si="11"/>
        <v/>
      </c>
      <c r="Y22" s="59" t="str">
        <f t="shared" si="12"/>
        <v/>
      </c>
      <c r="Z22" s="12" t="str">
        <f t="shared" si="13"/>
        <v/>
      </c>
      <c r="AA22" s="12" t="str">
        <f t="shared" si="14"/>
        <v/>
      </c>
      <c r="AB22" s="45" t="str">
        <f t="shared" si="15"/>
        <v/>
      </c>
      <c r="AC22" s="63"/>
      <c r="AD22" s="88"/>
      <c r="AE22" s="95"/>
      <c r="AF22" s="95"/>
      <c r="AG22" s="95"/>
      <c r="AH22" s="95"/>
      <c r="AI22" s="59" t="str">
        <f t="shared" si="16"/>
        <v/>
      </c>
      <c r="AJ22" s="12" t="str">
        <f t="shared" si="17"/>
        <v/>
      </c>
      <c r="AK22" s="12" t="str">
        <f t="shared" si="31"/>
        <v/>
      </c>
      <c r="AL22" s="45" t="str">
        <f t="shared" si="18"/>
        <v/>
      </c>
      <c r="AM22" s="59" t="str">
        <f t="shared" si="19"/>
        <v/>
      </c>
      <c r="AN22" s="12" t="str">
        <f t="shared" si="20"/>
        <v/>
      </c>
      <c r="AO22" s="12" t="str">
        <f t="shared" si="21"/>
        <v/>
      </c>
      <c r="AP22" s="45" t="str">
        <f t="shared" si="22"/>
        <v/>
      </c>
      <c r="AQ22" s="63"/>
      <c r="AR22" s="88"/>
      <c r="AS22" s="31"/>
      <c r="AT22" s="31"/>
      <c r="AU22" s="31"/>
      <c r="AV22" s="31"/>
      <c r="AW22" s="59" t="str">
        <f t="shared" si="23"/>
        <v/>
      </c>
      <c r="AX22" s="12" t="str">
        <f t="shared" si="24"/>
        <v/>
      </c>
      <c r="AY22" s="12" t="str">
        <f t="shared" si="25"/>
        <v/>
      </c>
      <c r="AZ22" s="45" t="str">
        <f t="shared" si="26"/>
        <v/>
      </c>
      <c r="BA22" s="59" t="str">
        <f t="shared" si="27"/>
        <v/>
      </c>
      <c r="BB22" s="12" t="str">
        <f t="shared" si="28"/>
        <v/>
      </c>
      <c r="BC22" s="12" t="str">
        <f t="shared" si="29"/>
        <v/>
      </c>
      <c r="BD22" s="45" t="str">
        <f t="shared" si="30"/>
        <v/>
      </c>
      <c r="BE22" s="24"/>
      <c r="BF22" s="23"/>
    </row>
    <row r="23" spans="1:58" ht="16.5" x14ac:dyDescent="0.3">
      <c r="A23" s="52"/>
      <c r="B23" s="68"/>
      <c r="C23" s="29"/>
      <c r="D23" s="29"/>
      <c r="E23" s="29"/>
      <c r="F23" s="29"/>
      <c r="G23" s="60" t="str">
        <f t="shared" si="0"/>
        <v/>
      </c>
      <c r="H23" s="11" t="str">
        <f t="shared" si="1"/>
        <v/>
      </c>
      <c r="I23" s="11" t="str">
        <f t="shared" si="2"/>
        <v/>
      </c>
      <c r="J23" s="17" t="str">
        <f t="shared" si="3"/>
        <v/>
      </c>
      <c r="K23" s="36" t="str">
        <f t="shared" si="4"/>
        <v/>
      </c>
      <c r="L23" s="11" t="str">
        <f t="shared" si="5"/>
        <v/>
      </c>
      <c r="M23" s="11" t="str">
        <f t="shared" si="6"/>
        <v/>
      </c>
      <c r="N23" s="17" t="str">
        <f t="shared" si="7"/>
        <v/>
      </c>
      <c r="O23" s="47"/>
      <c r="P23" s="34"/>
      <c r="Q23" s="29"/>
      <c r="R23" s="29"/>
      <c r="S23" s="29"/>
      <c r="T23" s="29"/>
      <c r="U23" s="60" t="str">
        <f t="shared" si="8"/>
        <v/>
      </c>
      <c r="V23" s="11" t="str">
        <f t="shared" si="9"/>
        <v/>
      </c>
      <c r="W23" s="11" t="str">
        <f t="shared" si="10"/>
        <v/>
      </c>
      <c r="X23" s="46" t="str">
        <f t="shared" si="11"/>
        <v/>
      </c>
      <c r="Y23" s="60" t="str">
        <f t="shared" si="12"/>
        <v/>
      </c>
      <c r="Z23" s="11" t="str">
        <f t="shared" si="13"/>
        <v/>
      </c>
      <c r="AA23" s="11" t="str">
        <f t="shared" si="14"/>
        <v/>
      </c>
      <c r="AB23" s="46" t="str">
        <f t="shared" si="15"/>
        <v/>
      </c>
      <c r="AC23" s="63"/>
      <c r="AD23" s="89"/>
      <c r="AE23" s="96"/>
      <c r="AF23" s="96"/>
      <c r="AG23" s="96"/>
      <c r="AH23" s="96"/>
      <c r="AI23" s="69" t="str">
        <f t="shared" si="16"/>
        <v/>
      </c>
      <c r="AJ23" s="70" t="str">
        <f t="shared" si="17"/>
        <v/>
      </c>
      <c r="AK23" s="70" t="str">
        <f t="shared" si="31"/>
        <v/>
      </c>
      <c r="AL23" s="71" t="str">
        <f t="shared" si="18"/>
        <v/>
      </c>
      <c r="AM23" s="69" t="str">
        <f t="shared" si="19"/>
        <v/>
      </c>
      <c r="AN23" s="70" t="str">
        <f t="shared" si="20"/>
        <v/>
      </c>
      <c r="AO23" s="70" t="str">
        <f t="shared" si="21"/>
        <v/>
      </c>
      <c r="AP23" s="71" t="str">
        <f t="shared" si="22"/>
        <v/>
      </c>
      <c r="AQ23" s="63"/>
      <c r="AR23" s="94"/>
      <c r="AS23" s="29"/>
      <c r="AT23" s="29"/>
      <c r="AU23" s="29"/>
      <c r="AV23" s="29"/>
      <c r="AW23" s="69" t="str">
        <f t="shared" si="23"/>
        <v/>
      </c>
      <c r="AX23" s="70" t="str">
        <f t="shared" si="24"/>
        <v/>
      </c>
      <c r="AY23" s="70" t="str">
        <f t="shared" si="25"/>
        <v/>
      </c>
      <c r="AZ23" s="71" t="str">
        <f t="shared" si="26"/>
        <v/>
      </c>
      <c r="BA23" s="69" t="str">
        <f t="shared" si="27"/>
        <v/>
      </c>
      <c r="BB23" s="70" t="str">
        <f t="shared" si="28"/>
        <v/>
      </c>
      <c r="BC23" s="70" t="str">
        <f t="shared" si="29"/>
        <v/>
      </c>
      <c r="BD23" s="71" t="str">
        <f t="shared" si="30"/>
        <v/>
      </c>
      <c r="BE23" s="37"/>
      <c r="BF23" s="40"/>
    </row>
    <row r="24" spans="1:58" ht="16.5" x14ac:dyDescent="0.3">
      <c r="A24" s="48"/>
      <c r="B24" s="49"/>
      <c r="C24" s="31"/>
      <c r="D24" s="31"/>
      <c r="E24" s="31"/>
      <c r="F24" s="31"/>
      <c r="G24" s="59" t="str">
        <f t="shared" si="0"/>
        <v/>
      </c>
      <c r="H24" s="12" t="str">
        <f t="shared" si="1"/>
        <v/>
      </c>
      <c r="I24" s="12" t="str">
        <f t="shared" si="2"/>
        <v/>
      </c>
      <c r="J24" s="16" t="str">
        <f t="shared" si="3"/>
        <v/>
      </c>
      <c r="K24" s="35" t="str">
        <f t="shared" si="4"/>
        <v/>
      </c>
      <c r="L24" s="12" t="str">
        <f t="shared" si="5"/>
        <v/>
      </c>
      <c r="M24" s="12" t="str">
        <f t="shared" si="6"/>
        <v/>
      </c>
      <c r="N24" s="16" t="str">
        <f t="shared" si="7"/>
        <v/>
      </c>
      <c r="O24" s="47"/>
      <c r="P24" s="33"/>
      <c r="Q24" s="31"/>
      <c r="R24" s="31"/>
      <c r="S24" s="31"/>
      <c r="T24" s="31"/>
      <c r="U24" s="59" t="str">
        <f t="shared" si="8"/>
        <v/>
      </c>
      <c r="V24" s="12" t="str">
        <f t="shared" si="9"/>
        <v/>
      </c>
      <c r="W24" s="12" t="str">
        <f t="shared" si="10"/>
        <v/>
      </c>
      <c r="X24" s="45" t="str">
        <f t="shared" si="11"/>
        <v/>
      </c>
      <c r="Y24" s="59" t="str">
        <f t="shared" si="12"/>
        <v/>
      </c>
      <c r="Z24" s="12" t="str">
        <f t="shared" si="13"/>
        <v/>
      </c>
      <c r="AA24" s="12" t="str">
        <f t="shared" si="14"/>
        <v/>
      </c>
      <c r="AB24" s="45" t="str">
        <f t="shared" si="15"/>
        <v/>
      </c>
      <c r="AC24" s="63"/>
      <c r="AD24" s="88"/>
      <c r="AE24" s="95"/>
      <c r="AF24" s="95"/>
      <c r="AG24" s="95"/>
      <c r="AH24" s="95"/>
      <c r="AI24" s="59" t="str">
        <f t="shared" si="16"/>
        <v/>
      </c>
      <c r="AJ24" s="12" t="str">
        <f t="shared" si="17"/>
        <v/>
      </c>
      <c r="AK24" s="12" t="str">
        <f t="shared" si="31"/>
        <v/>
      </c>
      <c r="AL24" s="45" t="str">
        <f t="shared" si="18"/>
        <v/>
      </c>
      <c r="AM24" s="59" t="str">
        <f t="shared" si="19"/>
        <v/>
      </c>
      <c r="AN24" s="12" t="str">
        <f t="shared" si="20"/>
        <v/>
      </c>
      <c r="AO24" s="12" t="str">
        <f t="shared" si="21"/>
        <v/>
      </c>
      <c r="AP24" s="45" t="str">
        <f t="shared" si="22"/>
        <v/>
      </c>
      <c r="AQ24" s="63"/>
      <c r="AR24" s="88"/>
      <c r="AS24" s="31"/>
      <c r="AT24" s="31"/>
      <c r="AU24" s="31"/>
      <c r="AV24" s="31"/>
      <c r="AW24" s="59" t="str">
        <f t="shared" si="23"/>
        <v/>
      </c>
      <c r="AX24" s="12" t="str">
        <f t="shared" si="24"/>
        <v/>
      </c>
      <c r="AY24" s="12" t="str">
        <f t="shared" si="25"/>
        <v/>
      </c>
      <c r="AZ24" s="45" t="str">
        <f t="shared" si="26"/>
        <v/>
      </c>
      <c r="BA24" s="59" t="str">
        <f t="shared" si="27"/>
        <v/>
      </c>
      <c r="BB24" s="12" t="str">
        <f t="shared" si="28"/>
        <v/>
      </c>
      <c r="BC24" s="12" t="str">
        <f t="shared" si="29"/>
        <v/>
      </c>
      <c r="BD24" s="45" t="str">
        <f t="shared" si="30"/>
        <v/>
      </c>
      <c r="BE24" s="24"/>
      <c r="BF24" s="23"/>
    </row>
    <row r="25" spans="1:58" ht="16.5" x14ac:dyDescent="0.3">
      <c r="A25" s="52"/>
      <c r="B25" s="68"/>
      <c r="C25" s="29"/>
      <c r="D25" s="29"/>
      <c r="E25" s="29"/>
      <c r="F25" s="29"/>
      <c r="G25" s="60" t="str">
        <f t="shared" si="0"/>
        <v/>
      </c>
      <c r="H25" s="11" t="str">
        <f t="shared" si="1"/>
        <v/>
      </c>
      <c r="I25" s="11" t="str">
        <f t="shared" si="2"/>
        <v/>
      </c>
      <c r="J25" s="17" t="str">
        <f t="shared" si="3"/>
        <v/>
      </c>
      <c r="K25" s="36" t="str">
        <f t="shared" si="4"/>
        <v/>
      </c>
      <c r="L25" s="11" t="str">
        <f t="shared" si="5"/>
        <v/>
      </c>
      <c r="M25" s="11" t="str">
        <f t="shared" si="6"/>
        <v/>
      </c>
      <c r="N25" s="17" t="str">
        <f t="shared" si="7"/>
        <v/>
      </c>
      <c r="O25" s="47"/>
      <c r="P25" s="34"/>
      <c r="Q25" s="29"/>
      <c r="R25" s="29"/>
      <c r="S25" s="29"/>
      <c r="T25" s="29"/>
      <c r="U25" s="60" t="str">
        <f t="shared" si="8"/>
        <v/>
      </c>
      <c r="V25" s="11" t="str">
        <f t="shared" si="9"/>
        <v/>
      </c>
      <c r="W25" s="11" t="str">
        <f t="shared" si="10"/>
        <v/>
      </c>
      <c r="X25" s="46" t="str">
        <f t="shared" si="11"/>
        <v/>
      </c>
      <c r="Y25" s="60" t="str">
        <f t="shared" si="12"/>
        <v/>
      </c>
      <c r="Z25" s="11" t="str">
        <f t="shared" si="13"/>
        <v/>
      </c>
      <c r="AA25" s="11" t="str">
        <f t="shared" si="14"/>
        <v/>
      </c>
      <c r="AB25" s="46" t="str">
        <f t="shared" si="15"/>
        <v/>
      </c>
      <c r="AC25" s="63"/>
      <c r="AD25" s="89"/>
      <c r="AE25" s="96"/>
      <c r="AF25" s="96"/>
      <c r="AG25" s="96"/>
      <c r="AH25" s="96"/>
      <c r="AI25" s="69" t="str">
        <f t="shared" si="16"/>
        <v/>
      </c>
      <c r="AJ25" s="70" t="str">
        <f t="shared" si="17"/>
        <v/>
      </c>
      <c r="AK25" s="70" t="str">
        <f t="shared" si="31"/>
        <v/>
      </c>
      <c r="AL25" s="71" t="str">
        <f t="shared" si="18"/>
        <v/>
      </c>
      <c r="AM25" s="69" t="str">
        <f t="shared" si="19"/>
        <v/>
      </c>
      <c r="AN25" s="70" t="str">
        <f t="shared" si="20"/>
        <v/>
      </c>
      <c r="AO25" s="70" t="str">
        <f t="shared" si="21"/>
        <v/>
      </c>
      <c r="AP25" s="71" t="str">
        <f t="shared" si="22"/>
        <v/>
      </c>
      <c r="AQ25" s="63"/>
      <c r="AR25" s="94"/>
      <c r="AS25" s="29"/>
      <c r="AT25" s="29"/>
      <c r="AU25" s="29"/>
      <c r="AV25" s="29"/>
      <c r="AW25" s="69" t="str">
        <f t="shared" si="23"/>
        <v/>
      </c>
      <c r="AX25" s="70" t="str">
        <f t="shared" si="24"/>
        <v/>
      </c>
      <c r="AY25" s="70" t="str">
        <f t="shared" si="25"/>
        <v/>
      </c>
      <c r="AZ25" s="71" t="str">
        <f t="shared" si="26"/>
        <v/>
      </c>
      <c r="BA25" s="69" t="str">
        <f t="shared" si="27"/>
        <v/>
      </c>
      <c r="BB25" s="70" t="str">
        <f t="shared" si="28"/>
        <v/>
      </c>
      <c r="BC25" s="70" t="str">
        <f t="shared" si="29"/>
        <v/>
      </c>
      <c r="BD25" s="71" t="str">
        <f t="shared" si="30"/>
        <v/>
      </c>
      <c r="BE25" s="37"/>
      <c r="BF25" s="40"/>
    </row>
    <row r="26" spans="1:58" ht="16.5" x14ac:dyDescent="0.3">
      <c r="A26" s="48"/>
      <c r="B26" s="49"/>
      <c r="C26" s="31"/>
      <c r="D26" s="31"/>
      <c r="E26" s="31"/>
      <c r="F26" s="31"/>
      <c r="G26" s="59" t="str">
        <f t="shared" si="0"/>
        <v/>
      </c>
      <c r="H26" s="12" t="str">
        <f t="shared" si="1"/>
        <v/>
      </c>
      <c r="I26" s="12" t="str">
        <f t="shared" si="2"/>
        <v/>
      </c>
      <c r="J26" s="16" t="str">
        <f t="shared" si="3"/>
        <v/>
      </c>
      <c r="K26" s="35" t="str">
        <f t="shared" si="4"/>
        <v/>
      </c>
      <c r="L26" s="12" t="str">
        <f t="shared" si="5"/>
        <v/>
      </c>
      <c r="M26" s="12" t="str">
        <f t="shared" si="6"/>
        <v/>
      </c>
      <c r="N26" s="16" t="str">
        <f t="shared" si="7"/>
        <v/>
      </c>
      <c r="O26" s="47"/>
      <c r="P26" s="33"/>
      <c r="Q26" s="31"/>
      <c r="R26" s="31"/>
      <c r="S26" s="31"/>
      <c r="T26" s="31"/>
      <c r="U26" s="59" t="str">
        <f t="shared" si="8"/>
        <v/>
      </c>
      <c r="V26" s="12" t="str">
        <f t="shared" si="9"/>
        <v/>
      </c>
      <c r="W26" s="12" t="str">
        <f t="shared" si="10"/>
        <v/>
      </c>
      <c r="X26" s="45" t="str">
        <f t="shared" si="11"/>
        <v/>
      </c>
      <c r="Y26" s="59" t="str">
        <f t="shared" si="12"/>
        <v/>
      </c>
      <c r="Z26" s="12" t="str">
        <f t="shared" si="13"/>
        <v/>
      </c>
      <c r="AA26" s="12" t="str">
        <f t="shared" si="14"/>
        <v/>
      </c>
      <c r="AB26" s="45" t="str">
        <f t="shared" si="15"/>
        <v/>
      </c>
      <c r="AC26" s="63"/>
      <c r="AD26" s="88"/>
      <c r="AE26" s="95"/>
      <c r="AF26" s="95"/>
      <c r="AG26" s="95"/>
      <c r="AH26" s="95"/>
      <c r="AI26" s="59" t="str">
        <f t="shared" si="16"/>
        <v/>
      </c>
      <c r="AJ26" s="12" t="str">
        <f t="shared" si="17"/>
        <v/>
      </c>
      <c r="AK26" s="12" t="str">
        <f t="shared" si="31"/>
        <v/>
      </c>
      <c r="AL26" s="45" t="str">
        <f t="shared" si="18"/>
        <v/>
      </c>
      <c r="AM26" s="59" t="str">
        <f t="shared" si="19"/>
        <v/>
      </c>
      <c r="AN26" s="12" t="str">
        <f t="shared" si="20"/>
        <v/>
      </c>
      <c r="AO26" s="12" t="str">
        <f t="shared" si="21"/>
        <v/>
      </c>
      <c r="AP26" s="45" t="str">
        <f t="shared" si="22"/>
        <v/>
      </c>
      <c r="AQ26" s="63"/>
      <c r="AR26" s="88"/>
      <c r="AS26" s="31"/>
      <c r="AT26" s="31"/>
      <c r="AU26" s="31"/>
      <c r="AV26" s="31"/>
      <c r="AW26" s="59" t="str">
        <f t="shared" si="23"/>
        <v/>
      </c>
      <c r="AX26" s="12" t="str">
        <f t="shared" si="24"/>
        <v/>
      </c>
      <c r="AY26" s="12" t="str">
        <f t="shared" si="25"/>
        <v/>
      </c>
      <c r="AZ26" s="45" t="str">
        <f t="shared" si="26"/>
        <v/>
      </c>
      <c r="BA26" s="59" t="str">
        <f t="shared" si="27"/>
        <v/>
      </c>
      <c r="BB26" s="12" t="str">
        <f t="shared" si="28"/>
        <v/>
      </c>
      <c r="BC26" s="12" t="str">
        <f t="shared" si="29"/>
        <v/>
      </c>
      <c r="BD26" s="45" t="str">
        <f t="shared" si="30"/>
        <v/>
      </c>
      <c r="BE26" s="24"/>
      <c r="BF26" s="23"/>
    </row>
    <row r="27" spans="1:58" ht="16.5" x14ac:dyDescent="0.3">
      <c r="A27" s="52"/>
      <c r="B27" s="68"/>
      <c r="C27" s="29"/>
      <c r="D27" s="29"/>
      <c r="E27" s="29"/>
      <c r="F27" s="29"/>
      <c r="G27" s="60" t="str">
        <f t="shared" si="0"/>
        <v/>
      </c>
      <c r="H27" s="11" t="str">
        <f t="shared" si="1"/>
        <v/>
      </c>
      <c r="I27" s="11" t="str">
        <f t="shared" si="2"/>
        <v/>
      </c>
      <c r="J27" s="17" t="str">
        <f t="shared" si="3"/>
        <v/>
      </c>
      <c r="K27" s="36" t="str">
        <f t="shared" si="4"/>
        <v/>
      </c>
      <c r="L27" s="11" t="str">
        <f t="shared" si="5"/>
        <v/>
      </c>
      <c r="M27" s="11" t="str">
        <f t="shared" si="6"/>
        <v/>
      </c>
      <c r="N27" s="17" t="str">
        <f t="shared" si="7"/>
        <v/>
      </c>
      <c r="O27" s="47"/>
      <c r="P27" s="34"/>
      <c r="Q27" s="29"/>
      <c r="R27" s="29"/>
      <c r="S27" s="29"/>
      <c r="T27" s="29"/>
      <c r="U27" s="60" t="str">
        <f t="shared" si="8"/>
        <v/>
      </c>
      <c r="V27" s="11" t="str">
        <f t="shared" si="9"/>
        <v/>
      </c>
      <c r="W27" s="11" t="str">
        <f t="shared" si="10"/>
        <v/>
      </c>
      <c r="X27" s="46" t="str">
        <f t="shared" si="11"/>
        <v/>
      </c>
      <c r="Y27" s="60" t="str">
        <f t="shared" si="12"/>
        <v/>
      </c>
      <c r="Z27" s="11" t="str">
        <f t="shared" si="13"/>
        <v/>
      </c>
      <c r="AA27" s="11" t="str">
        <f t="shared" si="14"/>
        <v/>
      </c>
      <c r="AB27" s="46" t="str">
        <f t="shared" si="15"/>
        <v/>
      </c>
      <c r="AC27" s="63"/>
      <c r="AD27" s="89"/>
      <c r="AE27" s="96"/>
      <c r="AF27" s="96"/>
      <c r="AG27" s="96"/>
      <c r="AH27" s="96"/>
      <c r="AI27" s="69" t="str">
        <f t="shared" si="16"/>
        <v/>
      </c>
      <c r="AJ27" s="70" t="str">
        <f t="shared" si="17"/>
        <v/>
      </c>
      <c r="AK27" s="70" t="str">
        <f t="shared" si="31"/>
        <v/>
      </c>
      <c r="AL27" s="71" t="str">
        <f t="shared" si="18"/>
        <v/>
      </c>
      <c r="AM27" s="69" t="str">
        <f t="shared" si="19"/>
        <v/>
      </c>
      <c r="AN27" s="70" t="str">
        <f t="shared" si="20"/>
        <v/>
      </c>
      <c r="AO27" s="70" t="str">
        <f t="shared" si="21"/>
        <v/>
      </c>
      <c r="AP27" s="71" t="str">
        <f t="shared" si="22"/>
        <v/>
      </c>
      <c r="AQ27" s="63"/>
      <c r="AR27" s="94"/>
      <c r="AS27" s="29"/>
      <c r="AT27" s="29"/>
      <c r="AU27" s="29"/>
      <c r="AV27" s="29"/>
      <c r="AW27" s="69" t="str">
        <f t="shared" si="23"/>
        <v/>
      </c>
      <c r="AX27" s="70" t="str">
        <f t="shared" si="24"/>
        <v/>
      </c>
      <c r="AY27" s="70" t="str">
        <f t="shared" si="25"/>
        <v/>
      </c>
      <c r="AZ27" s="71" t="str">
        <f t="shared" si="26"/>
        <v/>
      </c>
      <c r="BA27" s="69" t="str">
        <f t="shared" si="27"/>
        <v/>
      </c>
      <c r="BB27" s="70" t="str">
        <f t="shared" si="28"/>
        <v/>
      </c>
      <c r="BC27" s="70" t="str">
        <f t="shared" si="29"/>
        <v/>
      </c>
      <c r="BD27" s="71" t="str">
        <f t="shared" si="30"/>
        <v/>
      </c>
      <c r="BE27" s="37"/>
      <c r="BF27" s="40"/>
    </row>
    <row r="28" spans="1:58" ht="16.5" x14ac:dyDescent="0.3">
      <c r="A28" s="48"/>
      <c r="B28" s="49"/>
      <c r="C28" s="31"/>
      <c r="D28" s="31"/>
      <c r="E28" s="31"/>
      <c r="F28" s="31"/>
      <c r="G28" s="59" t="str">
        <f t="shared" si="0"/>
        <v/>
      </c>
      <c r="H28" s="12" t="str">
        <f t="shared" si="1"/>
        <v/>
      </c>
      <c r="I28" s="12" t="str">
        <f t="shared" si="2"/>
        <v/>
      </c>
      <c r="J28" s="16" t="str">
        <f t="shared" si="3"/>
        <v/>
      </c>
      <c r="K28" s="35" t="str">
        <f t="shared" si="4"/>
        <v/>
      </c>
      <c r="L28" s="12" t="str">
        <f t="shared" si="5"/>
        <v/>
      </c>
      <c r="M28" s="12" t="str">
        <f t="shared" si="6"/>
        <v/>
      </c>
      <c r="N28" s="16" t="str">
        <f t="shared" si="7"/>
        <v/>
      </c>
      <c r="O28" s="47"/>
      <c r="P28" s="33"/>
      <c r="Q28" s="31"/>
      <c r="R28" s="31"/>
      <c r="S28" s="31"/>
      <c r="T28" s="31"/>
      <c r="U28" s="59" t="str">
        <f t="shared" si="8"/>
        <v/>
      </c>
      <c r="V28" s="12" t="str">
        <f t="shared" si="9"/>
        <v/>
      </c>
      <c r="W28" s="12" t="str">
        <f t="shared" si="10"/>
        <v/>
      </c>
      <c r="X28" s="45" t="str">
        <f t="shared" si="11"/>
        <v/>
      </c>
      <c r="Y28" s="59" t="str">
        <f t="shared" si="12"/>
        <v/>
      </c>
      <c r="Z28" s="12" t="str">
        <f t="shared" si="13"/>
        <v/>
      </c>
      <c r="AA28" s="12" t="str">
        <f t="shared" si="14"/>
        <v/>
      </c>
      <c r="AB28" s="45" t="str">
        <f t="shared" si="15"/>
        <v/>
      </c>
      <c r="AC28" s="63"/>
      <c r="AD28" s="88"/>
      <c r="AE28" s="95"/>
      <c r="AF28" s="95"/>
      <c r="AG28" s="95"/>
      <c r="AH28" s="95"/>
      <c r="AI28" s="59" t="str">
        <f t="shared" si="16"/>
        <v/>
      </c>
      <c r="AJ28" s="12" t="str">
        <f t="shared" si="17"/>
        <v/>
      </c>
      <c r="AK28" s="12" t="str">
        <f t="shared" si="31"/>
        <v/>
      </c>
      <c r="AL28" s="45" t="str">
        <f t="shared" si="18"/>
        <v/>
      </c>
      <c r="AM28" s="59" t="str">
        <f t="shared" si="19"/>
        <v/>
      </c>
      <c r="AN28" s="12" t="str">
        <f t="shared" si="20"/>
        <v/>
      </c>
      <c r="AO28" s="12" t="str">
        <f t="shared" si="21"/>
        <v/>
      </c>
      <c r="AP28" s="45" t="str">
        <f t="shared" si="22"/>
        <v/>
      </c>
      <c r="AQ28" s="63"/>
      <c r="AR28" s="88"/>
      <c r="AS28" s="31"/>
      <c r="AT28" s="31"/>
      <c r="AU28" s="31"/>
      <c r="AV28" s="31"/>
      <c r="AW28" s="59" t="str">
        <f t="shared" si="23"/>
        <v/>
      </c>
      <c r="AX28" s="12" t="str">
        <f t="shared" si="24"/>
        <v/>
      </c>
      <c r="AY28" s="12" t="str">
        <f t="shared" si="25"/>
        <v/>
      </c>
      <c r="AZ28" s="45" t="str">
        <f t="shared" si="26"/>
        <v/>
      </c>
      <c r="BA28" s="59" t="str">
        <f t="shared" si="27"/>
        <v/>
      </c>
      <c r="BB28" s="12" t="str">
        <f t="shared" si="28"/>
        <v/>
      </c>
      <c r="BC28" s="12" t="str">
        <f t="shared" si="29"/>
        <v/>
      </c>
      <c r="BD28" s="45" t="str">
        <f t="shared" si="30"/>
        <v/>
      </c>
      <c r="BE28" s="24"/>
      <c r="BF28" s="23"/>
    </row>
    <row r="29" spans="1:58" ht="16.5" x14ac:dyDescent="0.3">
      <c r="A29" s="52"/>
      <c r="B29" s="68"/>
      <c r="C29" s="29"/>
      <c r="D29" s="29"/>
      <c r="E29" s="29"/>
      <c r="F29" s="29"/>
      <c r="G29" s="60" t="str">
        <f t="shared" si="0"/>
        <v/>
      </c>
      <c r="H29" s="11" t="str">
        <f t="shared" si="1"/>
        <v/>
      </c>
      <c r="I29" s="11" t="str">
        <f t="shared" si="2"/>
        <v/>
      </c>
      <c r="J29" s="17" t="str">
        <f t="shared" si="3"/>
        <v/>
      </c>
      <c r="K29" s="36" t="str">
        <f t="shared" si="4"/>
        <v/>
      </c>
      <c r="L29" s="11" t="str">
        <f t="shared" si="5"/>
        <v/>
      </c>
      <c r="M29" s="11" t="str">
        <f t="shared" si="6"/>
        <v/>
      </c>
      <c r="N29" s="17" t="str">
        <f t="shared" si="7"/>
        <v/>
      </c>
      <c r="O29" s="47"/>
      <c r="P29" s="34"/>
      <c r="Q29" s="29"/>
      <c r="R29" s="29"/>
      <c r="S29" s="29"/>
      <c r="T29" s="29"/>
      <c r="U29" s="60" t="str">
        <f t="shared" si="8"/>
        <v/>
      </c>
      <c r="V29" s="11" t="str">
        <f t="shared" si="9"/>
        <v/>
      </c>
      <c r="W29" s="11" t="str">
        <f t="shared" si="10"/>
        <v/>
      </c>
      <c r="X29" s="46" t="str">
        <f t="shared" si="11"/>
        <v/>
      </c>
      <c r="Y29" s="60" t="str">
        <f t="shared" si="12"/>
        <v/>
      </c>
      <c r="Z29" s="11" t="str">
        <f t="shared" si="13"/>
        <v/>
      </c>
      <c r="AA29" s="11" t="str">
        <f t="shared" si="14"/>
        <v/>
      </c>
      <c r="AB29" s="46" t="str">
        <f t="shared" si="15"/>
        <v/>
      </c>
      <c r="AC29" s="63"/>
      <c r="AD29" s="89"/>
      <c r="AE29" s="96"/>
      <c r="AF29" s="96"/>
      <c r="AG29" s="96"/>
      <c r="AH29" s="96"/>
      <c r="AI29" s="69" t="str">
        <f t="shared" si="16"/>
        <v/>
      </c>
      <c r="AJ29" s="70" t="str">
        <f t="shared" si="17"/>
        <v/>
      </c>
      <c r="AK29" s="70" t="str">
        <f t="shared" si="31"/>
        <v/>
      </c>
      <c r="AL29" s="71" t="str">
        <f t="shared" si="18"/>
        <v/>
      </c>
      <c r="AM29" s="69" t="str">
        <f t="shared" si="19"/>
        <v/>
      </c>
      <c r="AN29" s="70" t="str">
        <f t="shared" si="20"/>
        <v/>
      </c>
      <c r="AO29" s="70" t="str">
        <f t="shared" si="21"/>
        <v/>
      </c>
      <c r="AP29" s="71" t="str">
        <f t="shared" si="22"/>
        <v/>
      </c>
      <c r="AQ29" s="63"/>
      <c r="AR29" s="94"/>
      <c r="AS29" s="29"/>
      <c r="AT29" s="29"/>
      <c r="AU29" s="29"/>
      <c r="AV29" s="29"/>
      <c r="AW29" s="69" t="str">
        <f t="shared" si="23"/>
        <v/>
      </c>
      <c r="AX29" s="70" t="str">
        <f t="shared" si="24"/>
        <v/>
      </c>
      <c r="AY29" s="70" t="str">
        <f t="shared" si="25"/>
        <v/>
      </c>
      <c r="AZ29" s="71" t="str">
        <f t="shared" si="26"/>
        <v/>
      </c>
      <c r="BA29" s="69" t="str">
        <f t="shared" si="27"/>
        <v/>
      </c>
      <c r="BB29" s="70" t="str">
        <f t="shared" si="28"/>
        <v/>
      </c>
      <c r="BC29" s="70" t="str">
        <f t="shared" si="29"/>
        <v/>
      </c>
      <c r="BD29" s="71" t="str">
        <f t="shared" si="30"/>
        <v/>
      </c>
      <c r="BE29" s="22"/>
      <c r="BF29" s="39"/>
    </row>
    <row r="30" spans="1:58" ht="16.5" x14ac:dyDescent="0.3">
      <c r="A30" s="48"/>
      <c r="B30" s="49"/>
      <c r="C30" s="31"/>
      <c r="D30" s="31"/>
      <c r="E30" s="31"/>
      <c r="F30" s="31"/>
      <c r="G30" s="59" t="str">
        <f t="shared" si="0"/>
        <v/>
      </c>
      <c r="H30" s="12" t="str">
        <f t="shared" si="1"/>
        <v/>
      </c>
      <c r="I30" s="12" t="str">
        <f t="shared" si="2"/>
        <v/>
      </c>
      <c r="J30" s="16" t="str">
        <f t="shared" si="3"/>
        <v/>
      </c>
      <c r="K30" s="35" t="str">
        <f>IF(B30="","",IF(B30="A",IF(C30="","",IF(C30=0,"&lt;33",IF(C30=1,"&lt;33",IF(C30=2,33,IF(C30=3,35,IF(C30=4,37,IF(C30=5,37,IF(C30=6,41,IF(C30=7,43,IF(C30=8,45,IF(C30=9,47,IF(C30=10,49,IF(C30=11,51,IF(C30=12,53,IF(C30=13,55,IF(C30=14,57,IF(C30=15,59,IF(C30=16,61,IF(C30=17,63,IF(C30=18,65,IF(C30=19,67,IF(C30=20,69,IF(C30=21,71,IF(C30=0,0,IF(C30&gt;=22,"ungültiger Wert"))))))))))))))))))))))))),IF(B30="B",IF(C30="","",IF(C30=0,"&lt;29",IF(C30=1,"&lt;29",IF(C30=2,29,IF(C30=3,30,IF(C30=4,32,IF(C30=5,34,IF(C30=6,36,IF(C30=7,38,IF(C30=8,40,IF(C30=9,42,IF(C30=10,44,IF(C30=11,46,IF(C30=12,48,IF(C30=13,50,IF(C30=14,52,IF(C30=15,54,IF(C30=16,56,IF(C30=17,58,IF(C30=18,60,IF(C30=19,62,IF(C30=20,64,IF(C30=21,66,IF(C30=22,68,IF(C30=23,70,IF(C30=24,"&gt;70",IF(C30=0,0,IF(C30&gt;=25,"ungültiger Wert")))))))))))))))))))))))))))),IF(B30="C",IF(C30="","",IF(C30=0,29,IF(C30=1,31,IF(C30=2,33,IF(C30=3,35,IF(C30=4,37,IF(C30=5,38,IF(C30=6,40,IF(C30=7,42,IF(C30=8,44,IF(C30=9,46,IF(C30=10,48,IF(C30=11,50,IF(C30=12,52,IF(C30=13,53,IF(C30=14,55,IF(C30=15,57,IF(C30=16,59,IF(C30=17,61,IF(C30=18,63,IF(C30=19,65,IF(C30=20,67,IF(C30=21,68,IF(C30=0,0,IF(C30&gt;=22,"ungültiger Wert"))))))))))))))))))))))))),IF(B30="D",IF(C30="","",IF(C30=0,25,IF(C30=1,25,IF(C30=2,29,IF(C30=3,31,IF(C30=4,33,IF(C30=5,35,IF(C30=6,37,IF(C30=7,39,IF(C30=8,41,IF(C30=9,43,IF(C30=10,45,IF(C30=11,47,IF(C30=12,49,IF(C30=13,51,IF(C30=14,53,IF(C30=15,55,IF(C30=16,57,IF(C30=17,59,IF(C30=18,61,IF(C30=19,63,IF(C30=20,65,IF(C30=21,67,IF(C30=22,"&gt;67",IF(C30=0,0,IF(C30&gt;=23,"ungültiger Wert")))))))))))))))))))))))))))))))</f>
        <v/>
      </c>
      <c r="L30" s="12" t="str">
        <f t="shared" si="5"/>
        <v/>
      </c>
      <c r="M30" s="12" t="str">
        <f t="shared" si="6"/>
        <v/>
      </c>
      <c r="N30" s="16" t="str">
        <f t="shared" si="7"/>
        <v/>
      </c>
      <c r="O30" s="47"/>
      <c r="P30" s="33"/>
      <c r="Q30" s="31"/>
      <c r="R30" s="31"/>
      <c r="S30" s="31"/>
      <c r="T30" s="31"/>
      <c r="U30" s="59" t="str">
        <f t="shared" si="8"/>
        <v/>
      </c>
      <c r="V30" s="12" t="str">
        <f t="shared" si="9"/>
        <v/>
      </c>
      <c r="W30" s="12" t="str">
        <f t="shared" si="10"/>
        <v/>
      </c>
      <c r="X30" s="45" t="str">
        <f t="shared" si="11"/>
        <v/>
      </c>
      <c r="Y30" s="59" t="str">
        <f t="shared" si="12"/>
        <v/>
      </c>
      <c r="Z30" s="12" t="str">
        <f t="shared" si="13"/>
        <v/>
      </c>
      <c r="AA30" s="12" t="str">
        <f t="shared" si="14"/>
        <v/>
      </c>
      <c r="AB30" s="45" t="str">
        <f t="shared" si="15"/>
        <v/>
      </c>
      <c r="AC30" s="63"/>
      <c r="AD30" s="88"/>
      <c r="AE30" s="95"/>
      <c r="AF30" s="95"/>
      <c r="AG30" s="95"/>
      <c r="AH30" s="95"/>
      <c r="AI30" s="59" t="str">
        <f t="shared" si="16"/>
        <v/>
      </c>
      <c r="AJ30" s="12" t="str">
        <f t="shared" si="17"/>
        <v/>
      </c>
      <c r="AK30" s="12" t="str">
        <f t="shared" si="31"/>
        <v/>
      </c>
      <c r="AL30" s="45" t="str">
        <f t="shared" si="18"/>
        <v/>
      </c>
      <c r="AM30" s="59" t="str">
        <f t="shared" si="19"/>
        <v/>
      </c>
      <c r="AN30" s="12" t="str">
        <f t="shared" si="20"/>
        <v/>
      </c>
      <c r="AO30" s="12" t="str">
        <f t="shared" si="21"/>
        <v/>
      </c>
      <c r="AP30" s="45" t="str">
        <f t="shared" si="22"/>
        <v/>
      </c>
      <c r="AQ30" s="63"/>
      <c r="AR30" s="88"/>
      <c r="AS30" s="31"/>
      <c r="AT30" s="31"/>
      <c r="AU30" s="31"/>
      <c r="AV30" s="31"/>
      <c r="AW30" s="59" t="str">
        <f t="shared" si="23"/>
        <v/>
      </c>
      <c r="AX30" s="12" t="str">
        <f t="shared" si="24"/>
        <v/>
      </c>
      <c r="AY30" s="12" t="str">
        <f t="shared" si="25"/>
        <v/>
      </c>
      <c r="AZ30" s="45" t="str">
        <f t="shared" si="26"/>
        <v/>
      </c>
      <c r="BA30" s="59" t="str">
        <f t="shared" si="27"/>
        <v/>
      </c>
      <c r="BB30" s="12" t="str">
        <f t="shared" si="28"/>
        <v/>
      </c>
      <c r="BC30" s="12" t="str">
        <f t="shared" si="29"/>
        <v/>
      </c>
      <c r="BD30" s="45" t="str">
        <f t="shared" si="30"/>
        <v/>
      </c>
      <c r="BE30" s="37"/>
      <c r="BF30" s="40"/>
    </row>
    <row r="31" spans="1:58" ht="16.5" x14ac:dyDescent="0.3">
      <c r="A31" s="52"/>
      <c r="B31" s="68"/>
      <c r="C31" s="29"/>
      <c r="D31" s="29"/>
      <c r="E31" s="29"/>
      <c r="F31" s="29"/>
      <c r="G31" s="60" t="str">
        <f t="shared" si="0"/>
        <v/>
      </c>
      <c r="H31" s="11" t="str">
        <f t="shared" si="1"/>
        <v/>
      </c>
      <c r="I31" s="11" t="str">
        <f t="shared" si="2"/>
        <v/>
      </c>
      <c r="J31" s="17" t="str">
        <f t="shared" si="3"/>
        <v/>
      </c>
      <c r="K31" s="36" t="str">
        <f t="shared" si="4"/>
        <v/>
      </c>
      <c r="L31" s="11" t="str">
        <f t="shared" si="5"/>
        <v/>
      </c>
      <c r="M31" s="11" t="str">
        <f t="shared" si="6"/>
        <v/>
      </c>
      <c r="N31" s="17" t="str">
        <f t="shared" si="7"/>
        <v/>
      </c>
      <c r="O31" s="47"/>
      <c r="P31" s="34"/>
      <c r="Q31" s="29"/>
      <c r="R31" s="29"/>
      <c r="S31" s="29"/>
      <c r="T31" s="29"/>
      <c r="U31" s="60" t="str">
        <f t="shared" si="8"/>
        <v/>
      </c>
      <c r="V31" s="11" t="str">
        <f t="shared" si="9"/>
        <v/>
      </c>
      <c r="W31" s="11" t="str">
        <f t="shared" si="10"/>
        <v/>
      </c>
      <c r="X31" s="46" t="str">
        <f t="shared" si="11"/>
        <v/>
      </c>
      <c r="Y31" s="60" t="str">
        <f t="shared" si="12"/>
        <v/>
      </c>
      <c r="Z31" s="11" t="str">
        <f t="shared" si="13"/>
        <v/>
      </c>
      <c r="AA31" s="11" t="str">
        <f t="shared" si="14"/>
        <v/>
      </c>
      <c r="AB31" s="46" t="str">
        <f t="shared" si="15"/>
        <v/>
      </c>
      <c r="AC31" s="63"/>
      <c r="AD31" s="89"/>
      <c r="AE31" s="96"/>
      <c r="AF31" s="96"/>
      <c r="AG31" s="96"/>
      <c r="AH31" s="96"/>
      <c r="AI31" s="69" t="str">
        <f t="shared" si="16"/>
        <v/>
      </c>
      <c r="AJ31" s="70" t="str">
        <f t="shared" si="17"/>
        <v/>
      </c>
      <c r="AK31" s="70" t="str">
        <f t="shared" si="31"/>
        <v/>
      </c>
      <c r="AL31" s="71" t="str">
        <f t="shared" si="18"/>
        <v/>
      </c>
      <c r="AM31" s="69" t="str">
        <f t="shared" si="19"/>
        <v/>
      </c>
      <c r="AN31" s="70" t="str">
        <f t="shared" si="20"/>
        <v/>
      </c>
      <c r="AO31" s="70" t="str">
        <f t="shared" si="21"/>
        <v/>
      </c>
      <c r="AP31" s="71" t="str">
        <f t="shared" si="22"/>
        <v/>
      </c>
      <c r="AQ31" s="63"/>
      <c r="AR31" s="94"/>
      <c r="AS31" s="29"/>
      <c r="AT31" s="29"/>
      <c r="AU31" s="29"/>
      <c r="AV31" s="29"/>
      <c r="AW31" s="69" t="str">
        <f t="shared" si="23"/>
        <v/>
      </c>
      <c r="AX31" s="70" t="str">
        <f t="shared" si="24"/>
        <v/>
      </c>
      <c r="AY31" s="70" t="str">
        <f t="shared" si="25"/>
        <v/>
      </c>
      <c r="AZ31" s="71" t="str">
        <f t="shared" si="26"/>
        <v/>
      </c>
      <c r="BA31" s="69" t="str">
        <f t="shared" si="27"/>
        <v/>
      </c>
      <c r="BB31" s="70" t="str">
        <f t="shared" si="28"/>
        <v/>
      </c>
      <c r="BC31" s="70" t="str">
        <f t="shared" si="29"/>
        <v/>
      </c>
      <c r="BD31" s="71" t="str">
        <f t="shared" si="30"/>
        <v/>
      </c>
      <c r="BE31" s="24"/>
      <c r="BF31" s="23"/>
    </row>
    <row r="32" spans="1:58" ht="16.5" x14ac:dyDescent="0.3">
      <c r="A32" s="48"/>
      <c r="B32" s="49"/>
      <c r="C32" s="31"/>
      <c r="D32" s="31"/>
      <c r="E32" s="31"/>
      <c r="F32" s="31"/>
      <c r="G32" s="59" t="str">
        <f t="shared" si="0"/>
        <v/>
      </c>
      <c r="H32" s="12" t="str">
        <f t="shared" si="1"/>
        <v/>
      </c>
      <c r="I32" s="12" t="str">
        <f t="shared" si="2"/>
        <v/>
      </c>
      <c r="J32" s="16" t="str">
        <f t="shared" si="3"/>
        <v/>
      </c>
      <c r="K32" s="35" t="str">
        <f t="shared" si="4"/>
        <v/>
      </c>
      <c r="L32" s="12" t="str">
        <f t="shared" si="5"/>
        <v/>
      </c>
      <c r="M32" s="12" t="str">
        <f t="shared" si="6"/>
        <v/>
      </c>
      <c r="N32" s="16" t="str">
        <f t="shared" si="7"/>
        <v/>
      </c>
      <c r="O32" s="47"/>
      <c r="P32" s="33"/>
      <c r="Q32" s="31"/>
      <c r="R32" s="31"/>
      <c r="S32" s="31"/>
      <c r="T32" s="31"/>
      <c r="U32" s="59" t="str">
        <f t="shared" si="8"/>
        <v/>
      </c>
      <c r="V32" s="12" t="str">
        <f t="shared" si="9"/>
        <v/>
      </c>
      <c r="W32" s="12" t="str">
        <f t="shared" si="10"/>
        <v/>
      </c>
      <c r="X32" s="45" t="str">
        <f t="shared" si="11"/>
        <v/>
      </c>
      <c r="Y32" s="59" t="str">
        <f t="shared" si="12"/>
        <v/>
      </c>
      <c r="Z32" s="12" t="str">
        <f t="shared" si="13"/>
        <v/>
      </c>
      <c r="AA32" s="12" t="str">
        <f t="shared" si="14"/>
        <v/>
      </c>
      <c r="AB32" s="45" t="str">
        <f t="shared" si="15"/>
        <v/>
      </c>
      <c r="AC32" s="63"/>
      <c r="AD32" s="88"/>
      <c r="AE32" s="95"/>
      <c r="AF32" s="95"/>
      <c r="AG32" s="95"/>
      <c r="AH32" s="95"/>
      <c r="AI32" s="59" t="str">
        <f t="shared" si="16"/>
        <v/>
      </c>
      <c r="AJ32" s="12" t="str">
        <f t="shared" si="17"/>
        <v/>
      </c>
      <c r="AK32" s="12" t="str">
        <f t="shared" si="31"/>
        <v/>
      </c>
      <c r="AL32" s="45" t="str">
        <f t="shared" si="18"/>
        <v/>
      </c>
      <c r="AM32" s="59" t="str">
        <f t="shared" si="19"/>
        <v/>
      </c>
      <c r="AN32" s="12" t="str">
        <f t="shared" si="20"/>
        <v/>
      </c>
      <c r="AO32" s="12" t="str">
        <f t="shared" si="21"/>
        <v/>
      </c>
      <c r="AP32" s="45" t="str">
        <f t="shared" si="22"/>
        <v/>
      </c>
      <c r="AQ32" s="63"/>
      <c r="AR32" s="88"/>
      <c r="AS32" s="31"/>
      <c r="AT32" s="31"/>
      <c r="AU32" s="31"/>
      <c r="AV32" s="31"/>
      <c r="AW32" s="59" t="str">
        <f t="shared" si="23"/>
        <v/>
      </c>
      <c r="AX32" s="12" t="str">
        <f t="shared" si="24"/>
        <v/>
      </c>
      <c r="AY32" s="12" t="str">
        <f t="shared" si="25"/>
        <v/>
      </c>
      <c r="AZ32" s="45" t="str">
        <f t="shared" si="26"/>
        <v/>
      </c>
      <c r="BA32" s="59" t="str">
        <f t="shared" si="27"/>
        <v/>
      </c>
      <c r="BB32" s="12" t="str">
        <f t="shared" si="28"/>
        <v/>
      </c>
      <c r="BC32" s="12" t="str">
        <f t="shared" si="29"/>
        <v/>
      </c>
      <c r="BD32" s="45" t="str">
        <f t="shared" si="30"/>
        <v/>
      </c>
      <c r="BE32" s="22"/>
      <c r="BF32" s="39"/>
    </row>
    <row r="33" spans="1:58" ht="16.5" x14ac:dyDescent="0.3">
      <c r="A33" s="52"/>
      <c r="B33" s="68"/>
      <c r="C33" s="29"/>
      <c r="D33" s="29"/>
      <c r="E33" s="29"/>
      <c r="F33" s="57"/>
      <c r="G33" s="60" t="str">
        <f t="shared" si="0"/>
        <v/>
      </c>
      <c r="H33" s="11" t="str">
        <f t="shared" si="1"/>
        <v/>
      </c>
      <c r="I33" s="11" t="str">
        <f t="shared" si="2"/>
        <v/>
      </c>
      <c r="J33" s="17" t="str">
        <f t="shared" si="3"/>
        <v/>
      </c>
      <c r="K33" s="36" t="str">
        <f t="shared" si="4"/>
        <v/>
      </c>
      <c r="L33" s="11" t="str">
        <f t="shared" si="5"/>
        <v/>
      </c>
      <c r="M33" s="11" t="str">
        <f t="shared" si="6"/>
        <v/>
      </c>
      <c r="N33" s="17" t="str">
        <f t="shared" si="7"/>
        <v/>
      </c>
      <c r="O33" s="47"/>
      <c r="P33" s="34"/>
      <c r="Q33" s="29"/>
      <c r="R33" s="29"/>
      <c r="S33" s="29"/>
      <c r="T33" s="29"/>
      <c r="U33" s="60" t="str">
        <f t="shared" si="8"/>
        <v/>
      </c>
      <c r="V33" s="11" t="str">
        <f t="shared" si="9"/>
        <v/>
      </c>
      <c r="W33" s="11" t="str">
        <f t="shared" si="10"/>
        <v/>
      </c>
      <c r="X33" s="46" t="str">
        <f t="shared" si="11"/>
        <v/>
      </c>
      <c r="Y33" s="60" t="str">
        <f t="shared" si="12"/>
        <v/>
      </c>
      <c r="Z33" s="11" t="str">
        <f t="shared" si="13"/>
        <v/>
      </c>
      <c r="AA33" s="11" t="str">
        <f t="shared" si="14"/>
        <v/>
      </c>
      <c r="AB33" s="46" t="str">
        <f t="shared" si="15"/>
        <v/>
      </c>
      <c r="AC33" s="63"/>
      <c r="AD33" s="89"/>
      <c r="AE33" s="96"/>
      <c r="AF33" s="96"/>
      <c r="AG33" s="96"/>
      <c r="AH33" s="96"/>
      <c r="AI33" s="69" t="str">
        <f t="shared" si="16"/>
        <v/>
      </c>
      <c r="AJ33" s="70" t="str">
        <f t="shared" si="17"/>
        <v/>
      </c>
      <c r="AK33" s="70" t="str">
        <f t="shared" si="31"/>
        <v/>
      </c>
      <c r="AL33" s="71" t="str">
        <f t="shared" si="18"/>
        <v/>
      </c>
      <c r="AM33" s="69" t="str">
        <f t="shared" si="19"/>
        <v/>
      </c>
      <c r="AN33" s="70" t="str">
        <f t="shared" si="20"/>
        <v/>
      </c>
      <c r="AO33" s="70" t="str">
        <f t="shared" si="21"/>
        <v/>
      </c>
      <c r="AP33" s="71" t="str">
        <f t="shared" si="22"/>
        <v/>
      </c>
      <c r="AQ33" s="63"/>
      <c r="AR33" s="94"/>
      <c r="AS33" s="29"/>
      <c r="AT33" s="29"/>
      <c r="AU33" s="29"/>
      <c r="AV33" s="29"/>
      <c r="AW33" s="69" t="str">
        <f t="shared" si="23"/>
        <v/>
      </c>
      <c r="AX33" s="70" t="str">
        <f t="shared" si="24"/>
        <v/>
      </c>
      <c r="AY33" s="70" t="str">
        <f t="shared" si="25"/>
        <v/>
      </c>
      <c r="AZ33" s="71" t="str">
        <f t="shared" si="26"/>
        <v/>
      </c>
      <c r="BA33" s="69" t="str">
        <f t="shared" si="27"/>
        <v/>
      </c>
      <c r="BB33" s="70" t="str">
        <f t="shared" si="28"/>
        <v/>
      </c>
      <c r="BC33" s="70" t="str">
        <f t="shared" si="29"/>
        <v/>
      </c>
      <c r="BD33" s="71" t="str">
        <f t="shared" si="30"/>
        <v/>
      </c>
      <c r="BE33" s="37"/>
    </row>
    <row r="34" spans="1:58" ht="16.5" x14ac:dyDescent="0.3">
      <c r="A34" s="48"/>
      <c r="B34" s="49"/>
      <c r="C34" s="31"/>
      <c r="D34" s="15"/>
      <c r="E34" s="15"/>
      <c r="F34" s="58"/>
      <c r="G34" s="59" t="str">
        <f t="shared" si="0"/>
        <v/>
      </c>
      <c r="H34" s="12" t="str">
        <f t="shared" si="1"/>
        <v/>
      </c>
      <c r="I34" s="12" t="str">
        <f t="shared" si="2"/>
        <v/>
      </c>
      <c r="J34" s="16" t="str">
        <f t="shared" si="3"/>
        <v/>
      </c>
      <c r="K34" s="35" t="str">
        <f t="shared" si="4"/>
        <v/>
      </c>
      <c r="L34" s="12" t="str">
        <f t="shared" si="5"/>
        <v/>
      </c>
      <c r="M34" s="12" t="str">
        <f t="shared" si="6"/>
        <v/>
      </c>
      <c r="N34" s="16" t="str">
        <f t="shared" si="7"/>
        <v/>
      </c>
      <c r="O34" s="47"/>
      <c r="P34" s="33"/>
      <c r="Q34" s="31"/>
      <c r="R34" s="31"/>
      <c r="S34" s="31"/>
      <c r="T34" s="56"/>
      <c r="U34" s="59" t="str">
        <f t="shared" si="8"/>
        <v/>
      </c>
      <c r="V34" s="12" t="str">
        <f t="shared" si="9"/>
        <v/>
      </c>
      <c r="W34" s="12" t="str">
        <f t="shared" si="10"/>
        <v/>
      </c>
      <c r="X34" s="45" t="str">
        <f t="shared" si="11"/>
        <v/>
      </c>
      <c r="Y34" s="59" t="str">
        <f t="shared" si="12"/>
        <v/>
      </c>
      <c r="Z34" s="12" t="str">
        <f t="shared" si="13"/>
        <v/>
      </c>
      <c r="AA34" s="12" t="str">
        <f t="shared" si="14"/>
        <v/>
      </c>
      <c r="AB34" s="45" t="str">
        <f t="shared" si="15"/>
        <v/>
      </c>
      <c r="AC34" s="63"/>
      <c r="AD34" s="88"/>
      <c r="AE34" s="95"/>
      <c r="AF34" s="95"/>
      <c r="AG34" s="95"/>
      <c r="AH34" s="95"/>
      <c r="AI34" s="59" t="str">
        <f t="shared" si="16"/>
        <v/>
      </c>
      <c r="AJ34" s="12" t="str">
        <f t="shared" si="17"/>
        <v/>
      </c>
      <c r="AK34" s="12" t="str">
        <f t="shared" si="31"/>
        <v/>
      </c>
      <c r="AL34" s="45" t="str">
        <f t="shared" si="18"/>
        <v/>
      </c>
      <c r="AM34" s="59" t="str">
        <f t="shared" si="19"/>
        <v/>
      </c>
      <c r="AN34" s="12" t="str">
        <f t="shared" si="20"/>
        <v/>
      </c>
      <c r="AO34" s="12" t="str">
        <f t="shared" si="21"/>
        <v/>
      </c>
      <c r="AP34" s="45" t="str">
        <f t="shared" si="22"/>
        <v/>
      </c>
      <c r="AQ34" s="63"/>
      <c r="AR34" s="88"/>
      <c r="AS34" s="31"/>
      <c r="AT34" s="31"/>
      <c r="AU34" s="31"/>
      <c r="AV34" s="31"/>
      <c r="AW34" s="59" t="str">
        <f t="shared" si="23"/>
        <v/>
      </c>
      <c r="AX34" s="12" t="str">
        <f t="shared" si="24"/>
        <v/>
      </c>
      <c r="AY34" s="12" t="str">
        <f t="shared" si="25"/>
        <v/>
      </c>
      <c r="AZ34" s="45" t="str">
        <f t="shared" si="26"/>
        <v/>
      </c>
      <c r="BA34" s="59" t="str">
        <f t="shared" si="27"/>
        <v/>
      </c>
      <c r="BB34" s="12" t="str">
        <f t="shared" si="28"/>
        <v/>
      </c>
      <c r="BC34" s="12" t="str">
        <f t="shared" si="29"/>
        <v/>
      </c>
      <c r="BD34" s="45" t="str">
        <f t="shared" si="30"/>
        <v/>
      </c>
      <c r="BE34" s="24"/>
      <c r="BF34" s="24"/>
    </row>
    <row r="35" spans="1:58" ht="17.25" thickBot="1" x14ac:dyDescent="0.35">
      <c r="A35" s="76"/>
      <c r="B35" s="68"/>
      <c r="C35" s="77"/>
      <c r="D35" s="78"/>
      <c r="E35" s="78"/>
      <c r="F35" s="79"/>
      <c r="G35" s="80" t="str">
        <f t="shared" si="0"/>
        <v/>
      </c>
      <c r="H35" s="81" t="str">
        <f t="shared" si="1"/>
        <v/>
      </c>
      <c r="I35" s="81" t="str">
        <f t="shared" si="2"/>
        <v/>
      </c>
      <c r="J35" s="82" t="str">
        <f t="shared" si="3"/>
        <v/>
      </c>
      <c r="K35" s="83" t="str">
        <f t="shared" si="4"/>
        <v/>
      </c>
      <c r="L35" s="81" t="str">
        <f t="shared" si="5"/>
        <v/>
      </c>
      <c r="M35" s="81" t="str">
        <f t="shared" si="6"/>
        <v/>
      </c>
      <c r="N35" s="82" t="str">
        <f t="shared" si="7"/>
        <v/>
      </c>
      <c r="O35" s="47"/>
      <c r="P35" s="34"/>
      <c r="Q35" s="84"/>
      <c r="R35" s="84"/>
      <c r="S35" s="84"/>
      <c r="T35" s="85"/>
      <c r="U35" s="80" t="str">
        <f t="shared" si="8"/>
        <v/>
      </c>
      <c r="V35" s="81" t="str">
        <f t="shared" si="9"/>
        <v/>
      </c>
      <c r="W35" s="81" t="str">
        <f t="shared" si="10"/>
        <v/>
      </c>
      <c r="X35" s="86" t="str">
        <f t="shared" si="11"/>
        <v/>
      </c>
      <c r="Y35" s="80" t="str">
        <f t="shared" si="12"/>
        <v/>
      </c>
      <c r="Z35" s="81" t="str">
        <f t="shared" si="13"/>
        <v/>
      </c>
      <c r="AA35" s="81" t="str">
        <f t="shared" si="14"/>
        <v/>
      </c>
      <c r="AB35" s="81" t="str">
        <f t="shared" si="15"/>
        <v/>
      </c>
      <c r="AC35" s="63"/>
      <c r="AD35" s="89"/>
      <c r="AE35" s="96"/>
      <c r="AF35" s="96"/>
      <c r="AG35" s="96"/>
      <c r="AH35" s="96"/>
      <c r="AI35" s="91" t="str">
        <f t="shared" si="16"/>
        <v/>
      </c>
      <c r="AJ35" s="92" t="str">
        <f t="shared" si="17"/>
        <v/>
      </c>
      <c r="AK35" s="92" t="str">
        <f t="shared" si="31"/>
        <v/>
      </c>
      <c r="AL35" s="93" t="str">
        <f t="shared" si="18"/>
        <v/>
      </c>
      <c r="AM35" s="91" t="str">
        <f t="shared" si="19"/>
        <v/>
      </c>
      <c r="AN35" s="92" t="str">
        <f t="shared" si="20"/>
        <v/>
      </c>
      <c r="AO35" s="92" t="str">
        <f t="shared" si="21"/>
        <v/>
      </c>
      <c r="AP35" s="93" t="str">
        <f t="shared" si="22"/>
        <v/>
      </c>
      <c r="AQ35" s="63"/>
      <c r="AR35" s="94"/>
      <c r="AS35" s="29"/>
      <c r="AT35" s="29"/>
      <c r="AU35" s="29"/>
      <c r="AV35" s="29"/>
      <c r="AW35" s="91" t="str">
        <f t="shared" si="23"/>
        <v/>
      </c>
      <c r="AX35" s="92" t="str">
        <f t="shared" si="24"/>
        <v/>
      </c>
      <c r="AY35" s="92" t="str">
        <f t="shared" si="25"/>
        <v/>
      </c>
      <c r="AZ35" s="93" t="str">
        <f t="shared" si="26"/>
        <v/>
      </c>
      <c r="BA35" s="91" t="str">
        <f t="shared" si="27"/>
        <v/>
      </c>
      <c r="BB35" s="92" t="str">
        <f t="shared" si="28"/>
        <v/>
      </c>
      <c r="BC35" s="92" t="str">
        <f t="shared" si="29"/>
        <v/>
      </c>
      <c r="BD35" s="93" t="str">
        <f t="shared" si="30"/>
        <v/>
      </c>
      <c r="BE35" s="37"/>
    </row>
    <row r="36" spans="1:58" x14ac:dyDescent="0.25">
      <c r="A36" s="110" t="s">
        <v>8</v>
      </c>
      <c r="B36" s="110"/>
      <c r="C36" s="110"/>
      <c r="D36" s="110"/>
      <c r="E36" s="110"/>
      <c r="F36" s="110"/>
      <c r="G36" s="110"/>
      <c r="H36" s="110"/>
      <c r="I36" s="110"/>
      <c r="J36" s="110"/>
      <c r="K36" s="110"/>
      <c r="L36" s="110"/>
      <c r="M36" s="110"/>
      <c r="N36" s="110"/>
      <c r="O36" s="110"/>
      <c r="P36" s="110"/>
      <c r="Q36" s="110"/>
      <c r="R36" s="110"/>
      <c r="S36" s="110"/>
      <c r="T36" s="110"/>
      <c r="U36" s="110"/>
      <c r="V36" s="110"/>
      <c r="W36" s="110"/>
      <c r="X36" s="110"/>
      <c r="Y36" s="110"/>
      <c r="Z36" s="110"/>
      <c r="AA36" s="110"/>
      <c r="AB36" s="110"/>
      <c r="AC36" s="64"/>
      <c r="AD36" s="53"/>
      <c r="AE36" s="53"/>
      <c r="AF36" s="53"/>
      <c r="AG36" s="53"/>
      <c r="AH36" s="53"/>
      <c r="AI36" s="53"/>
      <c r="AJ36" s="53"/>
      <c r="AK36" s="53"/>
      <c r="AL36" s="53"/>
      <c r="AM36" s="53"/>
      <c r="AN36" s="53"/>
      <c r="AO36" s="53"/>
      <c r="AP36" s="53"/>
      <c r="AQ36" s="64"/>
      <c r="AR36" s="53"/>
      <c r="AS36" s="53"/>
      <c r="AT36" s="53"/>
      <c r="AU36" s="53"/>
      <c r="AV36" s="53"/>
      <c r="AW36" s="53"/>
      <c r="AX36" s="53"/>
      <c r="AY36" s="53"/>
      <c r="AZ36" s="53"/>
      <c r="BA36" s="53"/>
      <c r="BB36" s="53"/>
      <c r="BC36" s="53"/>
      <c r="BD36" s="53"/>
      <c r="BE36" s="39"/>
      <c r="BF36" s="24"/>
    </row>
    <row r="37" spans="1:58" hidden="1" x14ac:dyDescent="0.25"/>
    <row r="38" spans="1:58" hidden="1" x14ac:dyDescent="0.25"/>
    <row r="39" spans="1:58" hidden="1" x14ac:dyDescent="0.25"/>
    <row r="40" spans="1:58" hidden="1" x14ac:dyDescent="0.25"/>
    <row r="41" spans="1:58" hidden="1" x14ac:dyDescent="0.25"/>
    <row r="42" spans="1:58" hidden="1" x14ac:dyDescent="0.25"/>
    <row r="43" spans="1:58" hidden="1" x14ac:dyDescent="0.25"/>
    <row r="44" spans="1:58" hidden="1" x14ac:dyDescent="0.25"/>
    <row r="45" spans="1:58" hidden="1" x14ac:dyDescent="0.25"/>
    <row r="46" spans="1:58" hidden="1" x14ac:dyDescent="0.25"/>
    <row r="47" spans="1:58" hidden="1" x14ac:dyDescent="0.25"/>
    <row r="48" spans="1:58" hidden="1" x14ac:dyDescent="0.25"/>
  </sheetData>
  <sheetProtection algorithmName="SHA-512" hashValue="Y3R4niBFC+7c64cG8fDwHHmtqyNUSXG7j+YO6+u9txXUtNQvHTZrPtWk6moE6E5L6janVaU9+WVd4pqYrt2LhA==" saltValue="V+Lr5OltAopVZSTvt5n8kA==" spinCount="100000" sheet="1" objects="1" scenarios="1" sort="0" autoFilter="0"/>
  <mergeCells count="20">
    <mergeCell ref="AS4:AV4"/>
    <mergeCell ref="AW4:AZ4"/>
    <mergeCell ref="BA4:BD4"/>
    <mergeCell ref="AS3:BD3"/>
    <mergeCell ref="BE1:BF1"/>
    <mergeCell ref="A36:AB36"/>
    <mergeCell ref="A2:AB2"/>
    <mergeCell ref="C3:N3"/>
    <mergeCell ref="C4:F4"/>
    <mergeCell ref="G4:J4"/>
    <mergeCell ref="K4:N4"/>
    <mergeCell ref="Q4:T4"/>
    <mergeCell ref="U4:X4"/>
    <mergeCell ref="Y4:AB4"/>
    <mergeCell ref="Q3:AB3"/>
    <mergeCell ref="AE3:AP3"/>
    <mergeCell ref="AE4:AH4"/>
    <mergeCell ref="AI4:AL4"/>
    <mergeCell ref="AM4:AP4"/>
    <mergeCell ref="A1:AB1"/>
  </mergeCells>
  <phoneticPr fontId="12" type="noConversion"/>
  <conditionalFormatting sqref="U6:X35">
    <cfRule type="cellIs" dxfId="79" priority="17" operator="between">
      <formula>26</formula>
      <formula>75</formula>
    </cfRule>
    <cfRule type="cellIs" dxfId="78" priority="18" operator="between">
      <formula>10</formula>
      <formula>25</formula>
    </cfRule>
    <cfRule type="cellIs" dxfId="77" priority="20" operator="between">
      <formula>91</formula>
      <formula>100</formula>
    </cfRule>
    <cfRule type="cellIs" dxfId="76" priority="21" operator="between">
      <formula>76</formula>
      <formula>90</formula>
    </cfRule>
    <cfRule type="cellIs" dxfId="75" priority="24" operator="between">
      <formula>0</formula>
      <formula>9</formula>
    </cfRule>
  </conditionalFormatting>
  <conditionalFormatting sqref="G6:J35">
    <cfRule type="cellIs" dxfId="74" priority="12" operator="between">
      <formula>26</formula>
      <formula>75</formula>
    </cfRule>
    <cfRule type="cellIs" dxfId="73" priority="13" operator="between">
      <formula>10</formula>
      <formula>25</formula>
    </cfRule>
    <cfRule type="cellIs" dxfId="72" priority="14" operator="between">
      <formula>91</formula>
      <formula>100</formula>
    </cfRule>
    <cfRule type="cellIs" dxfId="71" priority="15" operator="between">
      <formula>76</formula>
      <formula>90</formula>
    </cfRule>
    <cfRule type="cellIs" dxfId="70" priority="16" operator="between">
      <formula>0</formula>
      <formula>9</formula>
    </cfRule>
  </conditionalFormatting>
  <conditionalFormatting sqref="AI6:AL35">
    <cfRule type="cellIs" dxfId="69" priority="6" operator="between">
      <formula>26</formula>
      <formula>75</formula>
    </cfRule>
    <cfRule type="cellIs" dxfId="68" priority="7" operator="between">
      <formula>10</formula>
      <formula>25</formula>
    </cfRule>
    <cfRule type="cellIs" dxfId="67" priority="8" operator="between">
      <formula>91</formula>
      <formula>100</formula>
    </cfRule>
    <cfRule type="cellIs" dxfId="66" priority="9" operator="between">
      <formula>76</formula>
      <formula>90</formula>
    </cfRule>
    <cfRule type="cellIs" dxfId="65" priority="10" operator="between">
      <formula>0</formula>
      <formula>9</formula>
    </cfRule>
  </conditionalFormatting>
  <conditionalFormatting sqref="AW6:AZ35">
    <cfRule type="cellIs" dxfId="64" priority="1" operator="between">
      <formula>26</formula>
      <formula>75</formula>
    </cfRule>
    <cfRule type="cellIs" dxfId="63" priority="2" operator="between">
      <formula>10</formula>
      <formula>25</formula>
    </cfRule>
    <cfRule type="cellIs" dxfId="62" priority="3" operator="between">
      <formula>91</formula>
      <formula>100</formula>
    </cfRule>
    <cfRule type="cellIs" dxfId="61" priority="4" operator="between">
      <formula>76</formula>
      <formula>90</formula>
    </cfRule>
    <cfRule type="cellIs" dxfId="60" priority="5" operator="between">
      <formula>0</formula>
      <formula>9</formula>
    </cfRule>
  </conditionalFormatting>
  <dataValidations count="1">
    <dataValidation type="list" allowBlank="1" showInputMessage="1" showErrorMessage="1" sqref="AD6:AD35 P6:P35 B6:B35 AR6:AR35" xr:uid="{00000000-0002-0000-0000-000000000000}">
      <formula1>"A,B,C,D"</formula1>
    </dataValidation>
  </dataValidations>
  <hyperlinks>
    <hyperlink ref="A36" r:id="rId1" display="http://creativecommons.org/licenses/by-nc-sa/4.0/" xr:uid="{00000000-0004-0000-0000-000000000000}"/>
    <hyperlink ref="A2:AB2" r:id="rId2" display="Mathes 3" xr:uid="{00000000-0004-0000-0000-000001000000}"/>
  </hyperlinks>
  <pageMargins left="0.7" right="0.7" top="0.78740157499999996" bottom="0.78740157499999996" header="0.3" footer="0.3"/>
  <pageSetup paperSize="9" scale="22" orientation="landscape" r:id="rId3"/>
  <drawing r:id="rId4"/>
  <tableParts count="3">
    <tablePart r:id="rId5"/>
    <tablePart r:id="rId6"/>
    <tablePart r:id="rId7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Mathes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 Sikora</dc:creator>
  <cp:lastModifiedBy>Dr. Simon Sikora</cp:lastModifiedBy>
  <cp:lastPrinted>2020-04-24T09:17:24Z</cp:lastPrinted>
  <dcterms:created xsi:type="dcterms:W3CDTF">2020-04-14T18:02:37Z</dcterms:created>
  <dcterms:modified xsi:type="dcterms:W3CDTF">2020-08-06T17:22:46Z</dcterms:modified>
</cp:coreProperties>
</file>